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yishihara\Desktop\プロパティチェック\送るやつ\"/>
    </mc:Choice>
  </mc:AlternateContent>
  <xr:revisionPtr revIDLastSave="0" documentId="13_ncr:1_{B17D8618-4681-4C54-84B2-2262D93948F8}" xr6:coauthVersionLast="47" xr6:coauthVersionMax="47" xr10:uidLastSave="{00000000-0000-0000-0000-000000000000}"/>
  <bookViews>
    <workbookView xWindow="28680" yWindow="-120" windowWidth="29040" windowHeight="15840" tabRatio="686" activeTab="1" xr2:uid="{00000000-000D-0000-FFFF-FFFF00000000}"/>
  </bookViews>
  <sheets>
    <sheet name="申込書（記載例）" sheetId="14" r:id="rId1"/>
    <sheet name="申込書" sheetId="1" r:id="rId2"/>
    <sheet name="回答書" sheetId="2" state="hidden" r:id="rId3"/>
    <sheet name="空き容量データ" sheetId="15" state="hidden" r:id="rId4"/>
  </sheets>
  <definedNames>
    <definedName name="_xlnm.Print_Area" localSheetId="1">申込書!$A$1:$DM$26</definedName>
    <definedName name="_xlnm.Print_Area" localSheetId="0">'申込書（記載例）'!$A$1:$DM$26</definedName>
    <definedName name="ユニット">申込書!$AB$35:$AB$35</definedName>
    <definedName name="愛知県">申込書!$O$40:$O$108</definedName>
    <definedName name="岐阜県">申込書!$R$40:$R$81</definedName>
    <definedName name="三重県">申込書!$Q$40:$Q$66</definedName>
    <definedName name="新潟県" localSheetId="0">#REF!</definedName>
    <definedName name="新潟県">#REF!</definedName>
    <definedName name="静岡県">申込書!$P$40:$P$64</definedName>
    <definedName name="長野県">申込書!$S$40:$S$116</definedName>
    <definedName name="都道府県">申込書!$T$40:$T$116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9" i="2" l="1"/>
  <c r="BJ12" i="2"/>
  <c r="E38" i="1" l="1"/>
  <c r="AP3" i="2" s="1"/>
  <c r="EB20" i="2" s="1"/>
  <c r="BW24" i="2" s="1"/>
  <c r="BP9" i="2"/>
  <c r="AM19" i="2"/>
  <c r="AM18" i="2"/>
  <c r="I10" i="2"/>
  <c r="O41" i="2"/>
  <c r="E38" i="14"/>
  <c r="J35" i="14"/>
  <c r="I35" i="14"/>
  <c r="H35" i="14"/>
  <c r="G35" i="14"/>
  <c r="F35" i="14"/>
  <c r="E35" i="14"/>
  <c r="D35" i="14"/>
  <c r="C35" i="14"/>
  <c r="B35" i="14"/>
  <c r="BW2" i="2"/>
  <c r="BW1" i="2"/>
  <c r="F24" i="2"/>
  <c r="AC25" i="2"/>
  <c r="X49" i="2" s="1"/>
  <c r="F35" i="1"/>
  <c r="I11" i="2"/>
  <c r="J35" i="1"/>
  <c r="I35" i="1"/>
  <c r="H35" i="1"/>
  <c r="G35" i="1"/>
  <c r="E35" i="1"/>
  <c r="D35" i="1"/>
  <c r="C35" i="1"/>
  <c r="B35" i="1"/>
  <c r="U14" i="2"/>
  <c r="I13" i="2"/>
  <c r="I14" i="2" s="1"/>
  <c r="AA53" i="2" s="1"/>
  <c r="Y12" i="2"/>
  <c r="BE3" i="2" s="1"/>
  <c r="AA24" i="2" s="1"/>
  <c r="AE50" i="2" s="1"/>
  <c r="I12" i="2"/>
  <c r="L6" i="2"/>
  <c r="AT18" i="2" l="1"/>
  <c r="AN10" i="2"/>
  <c r="AN13" i="2"/>
  <c r="BW22" i="2"/>
  <c r="BW23" i="2"/>
  <c r="AN14" i="2" l="1"/>
  <c r="M19" i="2" s="1"/>
  <c r="Y17" i="2"/>
  <c r="O43" i="2" s="1"/>
  <c r="O44" i="2" s="1"/>
  <c r="M21" i="2"/>
  <c r="AN11" i="2"/>
  <c r="M23" i="2" s="1"/>
  <c r="O47" i="2" s="1"/>
  <c r="AH47" i="2" l="1"/>
  <c r="AE47" i="2"/>
  <c r="AH44" i="2"/>
  <c r="AE44" i="2"/>
  <c r="N43" i="2"/>
  <c r="O46" i="2" s="1"/>
  <c r="T46" i="2" s="1"/>
  <c r="X46" i="2" s="1"/>
  <c r="I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c7449095</author>
    <author>鈴木　優太</author>
    <author>c6552217</author>
  </authors>
  <commentList>
    <comment ref="E11" authorId="0" shapeId="0" xr:uid="{00000000-0006-0000-0000-000001000000}">
      <text>
        <r>
          <rPr>
            <sz val="9"/>
            <color indexed="10"/>
            <rFont val="ＭＳ Ｐゴシック"/>
            <family val="3"/>
            <charset val="128"/>
          </rPr>
          <t>こちらのE-mailアドレスに回答書を送付させていただきますので、お間違えの無いようご注意ください。</t>
        </r>
      </text>
    </comment>
    <comment ref="C13" authorId="1" shapeId="0" xr:uid="{00000000-0006-0000-0000-000002000000}">
      <text>
        <r>
          <rPr>
            <sz val="9"/>
            <color indexed="10"/>
            <rFont val="ＭＳ Ｐゴシック"/>
            <family val="3"/>
            <charset val="128"/>
          </rPr>
          <t>県名はプルダウンよりご選択ください。</t>
        </r>
      </text>
    </comment>
    <comment ref="G14" authorId="2" shapeId="0" xr:uid="{00000000-0006-0000-0000-000003000000}">
      <text>
        <r>
          <rPr>
            <sz val="9"/>
            <color indexed="10"/>
            <rFont val="MS P ゴシック"/>
            <family val="3"/>
            <charset val="128"/>
          </rPr>
          <t>連系先は「中部電力パワーグリッド株式会社」または「配電事業者」のどちらかをご選択ください。</t>
        </r>
      </text>
    </comment>
    <comment ref="H15" authorId="0" shapeId="0" xr:uid="{00000000-0006-0000-0000-000004000000}">
      <text>
        <r>
          <rPr>
            <sz val="9"/>
            <color indexed="10"/>
            <rFont val="ＭＳ Ｐゴシック"/>
            <family val="3"/>
            <charset val="128"/>
          </rPr>
          <t>・ 検討を実施するにあたって非常に重要な項目です。
　</t>
        </r>
        <r>
          <rPr>
            <u/>
            <sz val="9"/>
            <color indexed="10"/>
            <rFont val="ＭＳ Ｐゴシック"/>
            <family val="3"/>
            <charset val="128"/>
          </rPr>
          <t>必ずご記入いただきますようお願いいたします</t>
        </r>
        <r>
          <rPr>
            <sz val="9"/>
            <color indexed="10"/>
            <rFont val="ＭＳ Ｐゴシック"/>
            <family val="3"/>
            <charset val="128"/>
          </rPr>
          <t>（</t>
        </r>
        <r>
          <rPr>
            <u/>
            <sz val="9"/>
            <color indexed="10"/>
            <rFont val="ＭＳ Ｐゴシック"/>
            <family val="3"/>
            <charset val="128"/>
          </rPr>
          <t xml:space="preserve">未記入の
</t>
        </r>
        <r>
          <rPr>
            <sz val="9"/>
            <color indexed="10"/>
            <rFont val="ＭＳ Ｐゴシック"/>
            <family val="3"/>
            <charset val="128"/>
          </rPr>
          <t>　</t>
        </r>
        <r>
          <rPr>
            <u/>
            <sz val="9"/>
            <color indexed="10"/>
            <rFont val="ＭＳ Ｐゴシック"/>
            <family val="3"/>
            <charset val="128"/>
          </rPr>
          <t>場合は、申込不備として返却させていただきます</t>
        </r>
        <r>
          <rPr>
            <sz val="9"/>
            <color indexed="10"/>
            <rFont val="ＭＳ Ｐゴシック"/>
            <family val="3"/>
            <charset val="128"/>
          </rPr>
          <t>）。
・ 「最寄りの電柱」等とご記載いただくことも可能ですが、その
　場合は</t>
        </r>
        <r>
          <rPr>
            <u/>
            <sz val="9"/>
            <color indexed="10"/>
            <rFont val="ＭＳ Ｐゴシック"/>
            <family val="3"/>
            <charset val="128"/>
          </rPr>
          <t xml:space="preserve">必ず「発電設備等設置場所の位置図」を添付してく
</t>
        </r>
        <r>
          <rPr>
            <sz val="9"/>
            <color indexed="10"/>
            <rFont val="ＭＳ Ｐゴシック"/>
            <family val="3"/>
            <charset val="128"/>
          </rPr>
          <t>　</t>
        </r>
        <r>
          <rPr>
            <u/>
            <sz val="9"/>
            <color indexed="10"/>
            <rFont val="ＭＳ Ｐゴシック"/>
            <family val="3"/>
            <charset val="128"/>
          </rPr>
          <t>ださい</t>
        </r>
        <r>
          <rPr>
            <sz val="9"/>
            <color indexed="10"/>
            <rFont val="ＭＳ Ｐゴシック"/>
            <family val="3"/>
            <charset val="128"/>
          </rPr>
          <t>（右ページ参照）。
・ この場合、添付いただいた位置図をもとに当社にて連系点
　を判断することとなります。結果的にお客さまのご要望に沿
　わない連系点であったとしても、当社は一切の責任を負い
　ませんので、ご留意ください。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E11" authorId="0" shapeId="0" xr:uid="{00000000-0006-0000-0100-000001000000}">
      <text>
        <r>
          <rPr>
            <sz val="9"/>
            <color indexed="10"/>
            <rFont val="ＭＳ Ｐゴシック"/>
            <family val="3"/>
            <charset val="128"/>
          </rPr>
          <t>こちらのE-mailアドレスに回答書を送付させていただきますので、お間違えの無いようご注意ください。</t>
        </r>
      </text>
    </comment>
    <comment ref="H15" authorId="0" shapeId="0" xr:uid="{00000000-0006-0000-0100-000002000000}">
      <text>
        <r>
          <rPr>
            <sz val="9"/>
            <color indexed="10"/>
            <rFont val="ＭＳ Ｐゴシック"/>
            <family val="3"/>
            <charset val="128"/>
          </rPr>
          <t>・ 検討を実施するにあたって非常に重要な項目です。
　</t>
        </r>
        <r>
          <rPr>
            <u/>
            <sz val="9"/>
            <color indexed="10"/>
            <rFont val="ＭＳ Ｐゴシック"/>
            <family val="3"/>
            <charset val="128"/>
          </rPr>
          <t>必ずご記入いただきますようお願いいたします</t>
        </r>
        <r>
          <rPr>
            <sz val="9"/>
            <color indexed="10"/>
            <rFont val="ＭＳ Ｐゴシック"/>
            <family val="3"/>
            <charset val="128"/>
          </rPr>
          <t>（</t>
        </r>
        <r>
          <rPr>
            <u/>
            <sz val="9"/>
            <color indexed="10"/>
            <rFont val="ＭＳ Ｐゴシック"/>
            <family val="3"/>
            <charset val="128"/>
          </rPr>
          <t xml:space="preserve">未記入の
</t>
        </r>
        <r>
          <rPr>
            <sz val="9"/>
            <color indexed="10"/>
            <rFont val="ＭＳ Ｐゴシック"/>
            <family val="3"/>
            <charset val="128"/>
          </rPr>
          <t>　</t>
        </r>
        <r>
          <rPr>
            <u/>
            <sz val="9"/>
            <color indexed="10"/>
            <rFont val="ＭＳ Ｐゴシック"/>
            <family val="3"/>
            <charset val="128"/>
          </rPr>
          <t>場合は、申込不備として返却させていただきます</t>
        </r>
        <r>
          <rPr>
            <sz val="9"/>
            <color indexed="10"/>
            <rFont val="ＭＳ Ｐゴシック"/>
            <family val="3"/>
            <charset val="128"/>
          </rPr>
          <t>）。
・ 「最寄りの電柱」等とご記載いただくことも可能ですが、その
　場合は</t>
        </r>
        <r>
          <rPr>
            <u/>
            <sz val="9"/>
            <color indexed="10"/>
            <rFont val="ＭＳ Ｐゴシック"/>
            <family val="3"/>
            <charset val="128"/>
          </rPr>
          <t xml:space="preserve">必ず「発電設備等設置場所の位置図」を添付してく
</t>
        </r>
        <r>
          <rPr>
            <sz val="9"/>
            <color indexed="10"/>
            <rFont val="ＭＳ Ｐゴシック"/>
            <family val="3"/>
            <charset val="128"/>
          </rPr>
          <t>　</t>
        </r>
        <r>
          <rPr>
            <u/>
            <sz val="9"/>
            <color indexed="10"/>
            <rFont val="ＭＳ Ｐゴシック"/>
            <family val="3"/>
            <charset val="128"/>
          </rPr>
          <t>ださい</t>
        </r>
        <r>
          <rPr>
            <sz val="9"/>
            <color indexed="10"/>
            <rFont val="ＭＳ Ｐゴシック"/>
            <family val="3"/>
            <charset val="128"/>
          </rPr>
          <t>（右ページ参照）。
・ この場合、添付いただいた位置図をもとに当社にて連系点
　を判断することとなります。結果的にお客さまのご要望に沿
　わない連系点であったとしても、当社は一切の責任を負い
　ませんので、ご留意ください。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c7449095</author>
  </authors>
  <commentList>
    <comment ref="AT3" authorId="0" shapeId="0" xr:uid="{00000000-0006-0000-0200-000001000000}">
      <text>
        <r>
          <rPr>
            <sz val="8"/>
            <color indexed="81"/>
            <rFont val="ＭＳ Ｐゴシック"/>
            <family val="3"/>
            <charset val="128"/>
          </rPr>
          <t>申込書から自動反映されない場合は、住所、電柱番号等から営業所を特定し、当該営業所名を選択</t>
        </r>
      </text>
    </comment>
    <comment ref="BI3" authorId="0" shapeId="0" xr:uid="{00000000-0006-0000-0200-000002000000}">
      <text>
        <r>
          <rPr>
            <sz val="8"/>
            <color indexed="81"/>
            <rFont val="ＭＳ Ｐゴシック"/>
            <family val="3"/>
            <charset val="128"/>
          </rPr>
          <t>「最寄りの電柱」など、電柱番号が指定されていない場合は、住所・地図等から電柱番号を確定し、入力する。</t>
        </r>
      </text>
    </comment>
    <comment ref="AU5" authorId="0" shapeId="0" xr:uid="{00000000-0006-0000-0200-000003000000}">
      <text>
        <r>
          <rPr>
            <sz val="8"/>
            <color indexed="81"/>
            <rFont val="ＭＳ Ｐゴシック"/>
            <family val="3"/>
            <charset val="128"/>
          </rPr>
          <t>訳あって「大文字」入力！！</t>
        </r>
      </text>
    </comment>
  </commentList>
</comments>
</file>

<file path=xl/sharedStrings.xml><?xml version="1.0" encoding="utf-8"?>
<sst xmlns="http://schemas.openxmlformats.org/spreadsheetml/2006/main" count="1816" uniqueCount="651">
  <si>
    <t>依頼者</t>
    <rPh sb="0" eb="2">
      <t>イライ</t>
    </rPh>
    <rPh sb="2" eb="3">
      <t>シャ</t>
    </rPh>
    <phoneticPr fontId="2"/>
  </si>
  <si>
    <t>会社名</t>
    <rPh sb="0" eb="2">
      <t>カイシャ</t>
    </rPh>
    <rPh sb="2" eb="3">
      <t>メイ</t>
    </rPh>
    <phoneticPr fontId="2"/>
  </si>
  <si>
    <t>所在地</t>
    <rPh sb="0" eb="3">
      <t>ショザイチ</t>
    </rPh>
    <phoneticPr fontId="2"/>
  </si>
  <si>
    <t>所属・担当者</t>
    <rPh sb="0" eb="2">
      <t>ショゾク</t>
    </rPh>
    <rPh sb="3" eb="6">
      <t>タントウシャ</t>
    </rPh>
    <phoneticPr fontId="2"/>
  </si>
  <si>
    <t>E-mail</t>
    <phoneticPr fontId="2"/>
  </si>
  <si>
    <t>電話番号</t>
    <rPh sb="0" eb="2">
      <t>デンワ</t>
    </rPh>
    <rPh sb="2" eb="4">
      <t>バンゴウ</t>
    </rPh>
    <phoneticPr fontId="2"/>
  </si>
  <si>
    <t>FAX</t>
    <phoneticPr fontId="2"/>
  </si>
  <si>
    <t>発電設備等の
設置場所</t>
    <rPh sb="0" eb="2">
      <t>ハツデン</t>
    </rPh>
    <rPh sb="2" eb="4">
      <t>セツビ</t>
    </rPh>
    <rPh sb="4" eb="5">
      <t>トウ</t>
    </rPh>
    <rPh sb="7" eb="9">
      <t>セッチ</t>
    </rPh>
    <rPh sb="9" eb="11">
      <t>バショ</t>
    </rPh>
    <phoneticPr fontId="2"/>
  </si>
  <si>
    <t>発電設備等の種類</t>
    <rPh sb="0" eb="2">
      <t>ハツデン</t>
    </rPh>
    <rPh sb="2" eb="4">
      <t>セツビ</t>
    </rPh>
    <rPh sb="4" eb="5">
      <t>トウ</t>
    </rPh>
    <rPh sb="6" eb="8">
      <t>シュルイ</t>
    </rPh>
    <phoneticPr fontId="2"/>
  </si>
  <si>
    <t>発電設備等容量</t>
    <rPh sb="0" eb="5">
      <t>ハツデンセツビトウ</t>
    </rPh>
    <rPh sb="5" eb="7">
      <t>ヨウリョウ</t>
    </rPh>
    <phoneticPr fontId="2"/>
  </si>
  <si>
    <t>kW</t>
    <phoneticPr fontId="2"/>
  </si>
  <si>
    <t>高圧連系</t>
    <rPh sb="0" eb="2">
      <t>コウアツ</t>
    </rPh>
    <rPh sb="2" eb="4">
      <t>レンケイ</t>
    </rPh>
    <phoneticPr fontId="2"/>
  </si>
  <si>
    <t>特高連系</t>
    <rPh sb="0" eb="2">
      <t>トッコウ</t>
    </rPh>
    <rPh sb="2" eb="4">
      <t>レンケイ</t>
    </rPh>
    <phoneticPr fontId="2"/>
  </si>
  <si>
    <t>電柱番号</t>
    <rPh sb="0" eb="2">
      <t>デンチュウ</t>
    </rPh>
    <rPh sb="2" eb="4">
      <t>バンゴウ</t>
    </rPh>
    <phoneticPr fontId="2"/>
  </si>
  <si>
    <t>kV</t>
    <phoneticPr fontId="2"/>
  </si>
  <si>
    <t>１．申込みの概要</t>
    <rPh sb="2" eb="4">
      <t>モウシコ</t>
    </rPh>
    <rPh sb="6" eb="8">
      <t>ガイヨウ</t>
    </rPh>
    <phoneticPr fontId="2"/>
  </si>
  <si>
    <t>事前相談申込書</t>
    <rPh sb="0" eb="2">
      <t>ジゼン</t>
    </rPh>
    <rPh sb="2" eb="4">
      <t>ソウダン</t>
    </rPh>
    <rPh sb="4" eb="6">
      <t>モウシコミ</t>
    </rPh>
    <rPh sb="6" eb="7">
      <t>ショ</t>
    </rPh>
    <phoneticPr fontId="2"/>
  </si>
  <si>
    <t>申込日</t>
    <rPh sb="0" eb="2">
      <t>モウシコミ</t>
    </rPh>
    <rPh sb="2" eb="3">
      <t>ビ</t>
    </rPh>
    <phoneticPr fontId="2"/>
  </si>
  <si>
    <t>御中</t>
    <rPh sb="0" eb="2">
      <t>オンチュウ</t>
    </rPh>
    <phoneticPr fontId="2"/>
  </si>
  <si>
    <t>090-1111-1111</t>
    <phoneticPr fontId="2"/>
  </si>
  <si>
    <t>052-111-1111</t>
    <phoneticPr fontId="2"/>
  </si>
  <si>
    <t>太陽光</t>
    <rPh sb="0" eb="3">
      <t>タイヨウコウ</t>
    </rPh>
    <phoneticPr fontId="2"/>
  </si>
  <si>
    <t>風力</t>
    <rPh sb="0" eb="2">
      <t>フウリョク</t>
    </rPh>
    <phoneticPr fontId="2"/>
  </si>
  <si>
    <t>水力</t>
    <rPh sb="0" eb="2">
      <t>スイリョク</t>
    </rPh>
    <phoneticPr fontId="2"/>
  </si>
  <si>
    <t>バイオマス</t>
    <phoneticPr fontId="2"/>
  </si>
  <si>
    <t>地熱</t>
    <rPh sb="0" eb="2">
      <t>チネツ</t>
    </rPh>
    <phoneticPr fontId="2"/>
  </si>
  <si>
    <t>　・　発電設備等設置場所の位置図</t>
    <rPh sb="3" eb="5">
      <t>ハツデン</t>
    </rPh>
    <rPh sb="5" eb="7">
      <t>セツビ</t>
    </rPh>
    <rPh sb="7" eb="8">
      <t>トウ</t>
    </rPh>
    <rPh sb="8" eb="10">
      <t>セッチ</t>
    </rPh>
    <rPh sb="10" eb="12">
      <t>バショ</t>
    </rPh>
    <rPh sb="13" eb="16">
      <t>イチズ</t>
    </rPh>
    <phoneticPr fontId="2"/>
  </si>
  <si>
    <t>以　上</t>
    <rPh sb="0" eb="1">
      <t>イ</t>
    </rPh>
    <rPh sb="2" eb="3">
      <t>ウエ</t>
    </rPh>
    <phoneticPr fontId="2"/>
  </si>
  <si>
    <t>目的外使用・開示禁止</t>
    <rPh sb="0" eb="2">
      <t>モクテキ</t>
    </rPh>
    <rPh sb="2" eb="3">
      <t>ガイ</t>
    </rPh>
    <rPh sb="3" eb="5">
      <t>シヨウ</t>
    </rPh>
    <rPh sb="6" eb="8">
      <t>カイジ</t>
    </rPh>
    <rPh sb="8" eb="10">
      <t>キンシ</t>
    </rPh>
    <phoneticPr fontId="2"/>
  </si>
  <si>
    <t>１．申込者等の概要</t>
    <rPh sb="2" eb="4">
      <t>モウシコミ</t>
    </rPh>
    <rPh sb="4" eb="5">
      <t>シャ</t>
    </rPh>
    <rPh sb="5" eb="6">
      <t>トウ</t>
    </rPh>
    <rPh sb="7" eb="9">
      <t>ガイヨウ</t>
    </rPh>
    <phoneticPr fontId="2"/>
  </si>
  <si>
    <t>申込者</t>
    <rPh sb="0" eb="2">
      <t>モウシコミ</t>
    </rPh>
    <rPh sb="2" eb="3">
      <t>シャ</t>
    </rPh>
    <phoneticPr fontId="2"/>
  </si>
  <si>
    <t>検討者</t>
    <rPh sb="0" eb="2">
      <t>ケントウ</t>
    </rPh>
    <rPh sb="2" eb="3">
      <t>シャ</t>
    </rPh>
    <phoneticPr fontId="2"/>
  </si>
  <si>
    <t>２．依頼内容</t>
    <rPh sb="2" eb="6">
      <t>イライナイヨウ</t>
    </rPh>
    <phoneticPr fontId="2"/>
  </si>
  <si>
    <t>依頼日（受付日）</t>
    <rPh sb="0" eb="2">
      <t>イライ</t>
    </rPh>
    <rPh sb="2" eb="3">
      <t>ビ</t>
    </rPh>
    <rPh sb="4" eb="7">
      <t>ウケツケビ</t>
    </rPh>
    <phoneticPr fontId="2"/>
  </si>
  <si>
    <t>発電設備等の容量</t>
    <rPh sb="0" eb="2">
      <t>ハツデン</t>
    </rPh>
    <rPh sb="2" eb="4">
      <t>セツビ</t>
    </rPh>
    <rPh sb="4" eb="5">
      <t>トウ</t>
    </rPh>
    <rPh sb="6" eb="8">
      <t>ヨウリョウ</t>
    </rPh>
    <phoneticPr fontId="2"/>
  </si>
  <si>
    <t>最大受電電力</t>
    <rPh sb="0" eb="6">
      <t>サイダイジュデンデンリョク</t>
    </rPh>
    <phoneticPr fontId="2"/>
  </si>
  <si>
    <t>希望連系点</t>
    <rPh sb="0" eb="2">
      <t>キボウ</t>
    </rPh>
    <rPh sb="2" eb="4">
      <t>レンケイ</t>
    </rPh>
    <rPh sb="4" eb="5">
      <t>テン</t>
    </rPh>
    <phoneticPr fontId="2"/>
  </si>
  <si>
    <t>電柱番号</t>
    <rPh sb="0" eb="4">
      <t>デンチュウバンゴウ</t>
    </rPh>
    <phoneticPr fontId="2"/>
  </si>
  <si>
    <t>希望連系電圧</t>
    <rPh sb="0" eb="2">
      <t>キボウ</t>
    </rPh>
    <rPh sb="2" eb="4">
      <t>レンケイ</t>
    </rPh>
    <rPh sb="4" eb="6">
      <t>デンアツ</t>
    </rPh>
    <phoneticPr fontId="2"/>
  </si>
  <si>
    <t>３．回答内容</t>
    <rPh sb="2" eb="4">
      <t>カイトウ</t>
    </rPh>
    <rPh sb="4" eb="6">
      <t>ナイヨウ</t>
    </rPh>
    <phoneticPr fontId="2"/>
  </si>
  <si>
    <t>バンク逆潮流発生の有無</t>
    <rPh sb="3" eb="6">
      <t>ギャクチョウリュウ</t>
    </rPh>
    <rPh sb="6" eb="8">
      <t>ハッセイ</t>
    </rPh>
    <rPh sb="9" eb="11">
      <t>ウム</t>
    </rPh>
    <phoneticPr fontId="2"/>
  </si>
  <si>
    <t>バンク逆潮流対策工事を実施
せずに連系可能な最大受電電力</t>
    <rPh sb="3" eb="6">
      <t>ギャクチョウリュウ</t>
    </rPh>
    <rPh sb="6" eb="8">
      <t>タイサク</t>
    </rPh>
    <rPh sb="8" eb="10">
      <t>コウジ</t>
    </rPh>
    <rPh sb="11" eb="13">
      <t>ジッシ</t>
    </rPh>
    <rPh sb="17" eb="19">
      <t>レンケイ</t>
    </rPh>
    <rPh sb="19" eb="21">
      <t>カノウ</t>
    </rPh>
    <rPh sb="22" eb="28">
      <t>サイダイジュデンデンリョク</t>
    </rPh>
    <phoneticPr fontId="2"/>
  </si>
  <si>
    <t>最大受電電力に対する</t>
    <rPh sb="0" eb="6">
      <t>サイダイジュデンデンリョク</t>
    </rPh>
    <rPh sb="7" eb="8">
      <t>タイ</t>
    </rPh>
    <phoneticPr fontId="2"/>
  </si>
  <si>
    <t>最大受電電力・連系制限ありの場合の連系可能な最大受電電力に対する</t>
    <rPh sb="0" eb="6">
      <t>サイダイジュデンデンリョク</t>
    </rPh>
    <rPh sb="7" eb="9">
      <t>レンケイ</t>
    </rPh>
    <rPh sb="9" eb="11">
      <t>セイゲン</t>
    </rPh>
    <rPh sb="14" eb="16">
      <t>バアイ</t>
    </rPh>
    <rPh sb="17" eb="21">
      <t>レンケイカノウ</t>
    </rPh>
    <rPh sb="22" eb="28">
      <t>サイダイジュデンデンリョク</t>
    </rPh>
    <rPh sb="29" eb="30">
      <t>タイ</t>
    </rPh>
    <phoneticPr fontId="2"/>
  </si>
  <si>
    <t>[ 連系制限なし ]</t>
    <rPh sb="2" eb="4">
      <t>レンケイ</t>
    </rPh>
    <rPh sb="4" eb="6">
      <t>セイゲン</t>
    </rPh>
    <phoneticPr fontId="2"/>
  </si>
  <si>
    <t>[ 連系制限あり ]</t>
    <rPh sb="2" eb="4">
      <t>レンケイ</t>
    </rPh>
    <rPh sb="4" eb="6">
      <t>セイゲン</t>
    </rPh>
    <phoneticPr fontId="2"/>
  </si>
  <si>
    <t>[ バンク逆潮流の発生なし ]</t>
    <rPh sb="5" eb="8">
      <t>ギャクチョウリュウ</t>
    </rPh>
    <rPh sb="9" eb="11">
      <t>ハッセイ</t>
    </rPh>
    <phoneticPr fontId="2"/>
  </si>
  <si>
    <t>[ バンク逆潮流の発生あり ]</t>
    <rPh sb="5" eb="8">
      <t>ギャクチョウリュウ</t>
    </rPh>
    <rPh sb="9" eb="11">
      <t>ハッセイ</t>
    </rPh>
    <phoneticPr fontId="2"/>
  </si>
  <si>
    <t>km</t>
    <phoneticPr fontId="2"/>
  </si>
  <si>
    <t>約</t>
    <rPh sb="0" eb="1">
      <t>ヤク</t>
    </rPh>
    <phoneticPr fontId="2"/>
  </si>
  <si>
    <t>連系点（想定）から連系予定変電所
までの既設配電線路亘長</t>
    <rPh sb="0" eb="2">
      <t>レンケイ</t>
    </rPh>
    <rPh sb="2" eb="3">
      <t>テン</t>
    </rPh>
    <rPh sb="4" eb="6">
      <t>ソウテイ</t>
    </rPh>
    <rPh sb="9" eb="11">
      <t>レンケイ</t>
    </rPh>
    <rPh sb="11" eb="13">
      <t>ヨテイ</t>
    </rPh>
    <rPh sb="13" eb="16">
      <t>ヘンデンショ</t>
    </rPh>
    <rPh sb="20" eb="22">
      <t>キセツ</t>
    </rPh>
    <rPh sb="22" eb="26">
      <t>ハイデンセンロ</t>
    </rPh>
    <rPh sb="26" eb="28">
      <t>コウチョウ</t>
    </rPh>
    <phoneticPr fontId="2"/>
  </si>
  <si>
    <t>電圧</t>
    <rPh sb="0" eb="2">
      <t>デンアツ</t>
    </rPh>
    <phoneticPr fontId="2"/>
  </si>
  <si>
    <t>電柱番号</t>
    <phoneticPr fontId="2"/>
  </si>
  <si>
    <t>回答日</t>
    <rPh sb="0" eb="2">
      <t>カイトウ</t>
    </rPh>
    <rPh sb="2" eb="3">
      <t>ビ</t>
    </rPh>
    <phoneticPr fontId="2"/>
  </si>
  <si>
    <t>事前相談に対する回答書（高圧）</t>
    <rPh sb="5" eb="6">
      <t>タイ</t>
    </rPh>
    <rPh sb="8" eb="10">
      <t>カイトウ</t>
    </rPh>
    <rPh sb="10" eb="11">
      <t>ショ</t>
    </rPh>
    <rPh sb="12" eb="14">
      <t>コウアツ</t>
    </rPh>
    <phoneticPr fontId="2"/>
  </si>
  <si>
    <t>↓</t>
    <phoneticPr fontId="2"/>
  </si>
  <si>
    <t>以下のデータ（B～J）を管理表へ値貼付</t>
    <rPh sb="0" eb="2">
      <t>イカ</t>
    </rPh>
    <rPh sb="12" eb="14">
      <t>カンリ</t>
    </rPh>
    <rPh sb="14" eb="15">
      <t>ヒョウ</t>
    </rPh>
    <rPh sb="16" eb="17">
      <t>アタイ</t>
    </rPh>
    <rPh sb="17" eb="19">
      <t>ハリツ</t>
    </rPh>
    <phoneticPr fontId="2"/>
  </si>
  <si>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</si>
  <si>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</si>
  <si>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</si>
  <si>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</si>
  <si>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</si>
  <si>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</si>
  <si>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</si>
  <si>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</si>
  <si>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</si>
  <si>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</si>
  <si>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</si>
  <si>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</si>
  <si>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</si>
  <si>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</si>
  <si>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</si>
  <si>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</si>
  <si>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</si>
  <si>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</si>
  <si>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</si>
  <si>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</si>
  <si>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</si>
  <si>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</si>
  <si>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</si>
  <si>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</si>
  <si>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</si>
  <si>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</si>
  <si>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</si>
  <si>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</si>
  <si>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</si>
  <si>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</si>
  <si>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</si>
  <si>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</si>
  <si>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</si>
  <si>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</si>
  <si>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</si>
  <si>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</si>
  <si>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</si>
  <si>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</si>
  <si>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</si>
  <si>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</si>
  <si>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富士宮市</t>
  </si>
  <si>
    <t>島田市</t>
  </si>
  <si>
    <t>富士市</t>
  </si>
  <si>
    <t>磐田市</t>
  </si>
  <si>
    <t>焼津市</t>
  </si>
  <si>
    <t>掛川市</t>
  </si>
  <si>
    <t>藤枝市</t>
  </si>
  <si>
    <t>袋井市</t>
  </si>
  <si>
    <t>湖西市</t>
  </si>
  <si>
    <t>御前崎市</t>
  </si>
  <si>
    <t>菊川市</t>
  </si>
  <si>
    <t>牧之原市</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</si>
  <si>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</si>
  <si>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</si>
  <si>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</si>
  <si>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</si>
  <si>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</si>
  <si>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</si>
  <si>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</si>
  <si>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</si>
  <si>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</si>
  <si>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</si>
  <si>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</si>
  <si>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</si>
  <si>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</si>
  <si>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</si>
  <si>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</si>
  <si>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</si>
  <si>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</si>
  <si>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</si>
  <si>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</si>
  <si>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</si>
  <si>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</si>
  <si>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</si>
  <si>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</si>
  <si>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</si>
  <si>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</si>
  <si>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</si>
  <si>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</si>
  <si>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</si>
  <si>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</si>
  <si>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</si>
  <si>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</si>
  <si>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</si>
  <si>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</si>
  <si>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</si>
  <si>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</si>
  <si>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</si>
  <si>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</si>
  <si>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</si>
  <si>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津市</t>
  </si>
  <si>
    <t>四日市市</t>
  </si>
  <si>
    <t>伊勢市</t>
  </si>
  <si>
    <t>松阪市</t>
  </si>
  <si>
    <t>桑名市</t>
  </si>
  <si>
    <t>鈴鹿市</t>
  </si>
  <si>
    <t>名張市</t>
  </si>
  <si>
    <t>尾鷲市</t>
  </si>
  <si>
    <t>亀山市</t>
  </si>
  <si>
    <t>鳥羽市</t>
  </si>
  <si>
    <t>熊野市</t>
  </si>
  <si>
    <t>いなべ市</t>
  </si>
  <si>
    <t>志摩市</t>
  </si>
  <si>
    <t>伊賀市</t>
  </si>
  <si>
    <t>名古屋市千種区</t>
    <rPh sb="4" eb="7">
      <t>チクサク</t>
    </rPh>
    <phoneticPr fontId="2"/>
  </si>
  <si>
    <t>名古屋市東区</t>
    <rPh sb="4" eb="6">
      <t>ヒガシク</t>
    </rPh>
    <phoneticPr fontId="2"/>
  </si>
  <si>
    <t>名古屋市北区</t>
    <rPh sb="4" eb="5">
      <t>キタ</t>
    </rPh>
    <rPh sb="5" eb="6">
      <t>ク</t>
    </rPh>
    <phoneticPr fontId="2"/>
  </si>
  <si>
    <t>名古屋市西区</t>
    <rPh sb="4" eb="5">
      <t>ニシ</t>
    </rPh>
    <rPh sb="5" eb="6">
      <t>ク</t>
    </rPh>
    <phoneticPr fontId="2"/>
  </si>
  <si>
    <t>名古屋市中村区</t>
    <rPh sb="4" eb="6">
      <t>ナカムラ</t>
    </rPh>
    <rPh sb="6" eb="7">
      <t>ク</t>
    </rPh>
    <phoneticPr fontId="2"/>
  </si>
  <si>
    <t>名古屋市中区</t>
    <rPh sb="4" eb="6">
      <t>ナカク</t>
    </rPh>
    <phoneticPr fontId="2"/>
  </si>
  <si>
    <t>名古屋市昭和区</t>
    <rPh sb="4" eb="6">
      <t>ショウワ</t>
    </rPh>
    <rPh sb="6" eb="7">
      <t>ク</t>
    </rPh>
    <phoneticPr fontId="2"/>
  </si>
  <si>
    <t>名古屋市瑞穂区</t>
    <rPh sb="4" eb="6">
      <t>ミズホ</t>
    </rPh>
    <rPh sb="6" eb="7">
      <t>ク</t>
    </rPh>
    <phoneticPr fontId="2"/>
  </si>
  <si>
    <t>名古屋市熱田区</t>
    <rPh sb="4" eb="6">
      <t>アツタ</t>
    </rPh>
    <rPh sb="6" eb="7">
      <t>ク</t>
    </rPh>
    <phoneticPr fontId="2"/>
  </si>
  <si>
    <t>名古屋市中川区</t>
    <rPh sb="4" eb="6">
      <t>ナカガワ</t>
    </rPh>
    <rPh sb="6" eb="7">
      <t>ク</t>
    </rPh>
    <phoneticPr fontId="2"/>
  </si>
  <si>
    <t>名古屋市港区</t>
    <rPh sb="4" eb="5">
      <t>ミナト</t>
    </rPh>
    <rPh sb="5" eb="6">
      <t>ク</t>
    </rPh>
    <phoneticPr fontId="2"/>
  </si>
  <si>
    <t>名古屋市南区</t>
    <rPh sb="4" eb="5">
      <t>ミナミ</t>
    </rPh>
    <rPh sb="5" eb="6">
      <t>ク</t>
    </rPh>
    <phoneticPr fontId="2"/>
  </si>
  <si>
    <t>名古屋市守山区</t>
    <rPh sb="4" eb="6">
      <t>モリヤマ</t>
    </rPh>
    <rPh sb="6" eb="7">
      <t>ク</t>
    </rPh>
    <phoneticPr fontId="2"/>
  </si>
  <si>
    <t>名古屋市緑区</t>
    <rPh sb="4" eb="6">
      <t>ミドリク</t>
    </rPh>
    <phoneticPr fontId="2"/>
  </si>
  <si>
    <t>名古屋市名東区</t>
    <rPh sb="4" eb="6">
      <t>メイトウ</t>
    </rPh>
    <rPh sb="6" eb="7">
      <t>ク</t>
    </rPh>
    <phoneticPr fontId="2"/>
  </si>
  <si>
    <t>名古屋市天白区</t>
    <rPh sb="4" eb="6">
      <t>テンパク</t>
    </rPh>
    <rPh sb="6" eb="7">
      <t>ク</t>
    </rPh>
    <phoneticPr fontId="2"/>
  </si>
  <si>
    <t>静岡市葵区</t>
    <rPh sb="3" eb="4">
      <t>アオイ</t>
    </rPh>
    <rPh sb="4" eb="5">
      <t>ク</t>
    </rPh>
    <phoneticPr fontId="2"/>
  </si>
  <si>
    <t>静岡市駿河区</t>
    <rPh sb="3" eb="5">
      <t>スルガ</t>
    </rPh>
    <rPh sb="5" eb="6">
      <t>ク</t>
    </rPh>
    <phoneticPr fontId="2"/>
  </si>
  <si>
    <t>静岡市清水区</t>
    <rPh sb="3" eb="5">
      <t>シミズ</t>
    </rPh>
    <rPh sb="5" eb="6">
      <t>ク</t>
    </rPh>
    <phoneticPr fontId="2"/>
  </si>
  <si>
    <t>浜松市中区</t>
    <rPh sb="3" eb="5">
      <t>ナカク</t>
    </rPh>
    <phoneticPr fontId="2"/>
  </si>
  <si>
    <t>浜松市東区</t>
    <rPh sb="3" eb="5">
      <t>ヒガシク</t>
    </rPh>
    <phoneticPr fontId="2"/>
  </si>
  <si>
    <t>浜松市西区</t>
    <rPh sb="3" eb="4">
      <t>ニシ</t>
    </rPh>
    <rPh sb="4" eb="5">
      <t>ク</t>
    </rPh>
    <phoneticPr fontId="2"/>
  </si>
  <si>
    <t>浜松市南区</t>
    <rPh sb="3" eb="4">
      <t>ミナミ</t>
    </rPh>
    <rPh sb="4" eb="5">
      <t>ク</t>
    </rPh>
    <phoneticPr fontId="2"/>
  </si>
  <si>
    <t>浜松市北区</t>
    <rPh sb="3" eb="4">
      <t>キタ</t>
    </rPh>
    <rPh sb="4" eb="5">
      <t>ク</t>
    </rPh>
    <phoneticPr fontId="2"/>
  </si>
  <si>
    <t>浜松市浜北区</t>
    <rPh sb="3" eb="5">
      <t>ハマキタ</t>
    </rPh>
    <rPh sb="5" eb="6">
      <t>ク</t>
    </rPh>
    <phoneticPr fontId="2"/>
  </si>
  <si>
    <t>浜松市天竜区</t>
    <rPh sb="3" eb="5">
      <t>テンリュウ</t>
    </rPh>
    <rPh sb="5" eb="6">
      <t>ク</t>
    </rPh>
    <phoneticPr fontId="2"/>
  </si>
  <si>
    <t>市町村名</t>
    <rPh sb="0" eb="3">
      <t>シチョウソン</t>
    </rPh>
    <rPh sb="3" eb="4">
      <t>メイ</t>
    </rPh>
    <phoneticPr fontId="2"/>
  </si>
  <si>
    <t>該当営業所</t>
    <rPh sb="0" eb="2">
      <t>ガイトウ</t>
    </rPh>
    <rPh sb="2" eb="5">
      <t>エイギョウショ</t>
    </rPh>
    <phoneticPr fontId="2"/>
  </si>
  <si>
    <t>中</t>
    <rPh sb="0" eb="1">
      <t>ナカ</t>
    </rPh>
    <phoneticPr fontId="2"/>
  </si>
  <si>
    <t>中、中村</t>
    <rPh sb="0" eb="1">
      <t>ナカ</t>
    </rPh>
    <rPh sb="2" eb="4">
      <t>ナカムラ</t>
    </rPh>
    <phoneticPr fontId="2"/>
  </si>
  <si>
    <t>中</t>
    <phoneticPr fontId="2"/>
  </si>
  <si>
    <t>北</t>
    <rPh sb="0" eb="1">
      <t>キタ</t>
    </rPh>
    <phoneticPr fontId="2"/>
  </si>
  <si>
    <t>旭名東</t>
    <rPh sb="0" eb="1">
      <t>アサヒ</t>
    </rPh>
    <rPh sb="1" eb="3">
      <t>メイトウ</t>
    </rPh>
    <phoneticPr fontId="2"/>
  </si>
  <si>
    <t>港、津島</t>
    <rPh sb="0" eb="1">
      <t>ミナト</t>
    </rPh>
    <rPh sb="2" eb="4">
      <t>ツシマ</t>
    </rPh>
    <phoneticPr fontId="2"/>
  </si>
  <si>
    <t>港</t>
    <rPh sb="0" eb="1">
      <t>ミナト</t>
    </rPh>
    <phoneticPr fontId="2"/>
  </si>
  <si>
    <t>熱田</t>
    <rPh sb="0" eb="2">
      <t>アツタ</t>
    </rPh>
    <phoneticPr fontId="2"/>
  </si>
  <si>
    <t>中村</t>
    <rPh sb="0" eb="2">
      <t>ナカムラ</t>
    </rPh>
    <phoneticPr fontId="2"/>
  </si>
  <si>
    <t>北、中村</t>
    <rPh sb="0" eb="1">
      <t>キタ</t>
    </rPh>
    <rPh sb="2" eb="4">
      <t>ナカムラ</t>
    </rPh>
    <phoneticPr fontId="2"/>
  </si>
  <si>
    <t>中村、津島</t>
    <rPh sb="0" eb="2">
      <t>ナカムラ</t>
    </rPh>
    <rPh sb="3" eb="5">
      <t>ツシマ</t>
    </rPh>
    <phoneticPr fontId="2"/>
  </si>
  <si>
    <t>津島、一宮</t>
    <rPh sb="0" eb="2">
      <t>ツシマ</t>
    </rPh>
    <rPh sb="3" eb="5">
      <t>イチノミヤ</t>
    </rPh>
    <phoneticPr fontId="2"/>
  </si>
  <si>
    <t>津島</t>
    <rPh sb="0" eb="2">
      <t>ツシマ</t>
    </rPh>
    <phoneticPr fontId="2"/>
  </si>
  <si>
    <t>緑</t>
    <rPh sb="0" eb="1">
      <t>ミドリ</t>
    </rPh>
    <phoneticPr fontId="2"/>
  </si>
  <si>
    <t>天白</t>
    <rPh sb="0" eb="2">
      <t>テンパク</t>
    </rPh>
    <phoneticPr fontId="2"/>
  </si>
  <si>
    <t>半田</t>
    <rPh sb="0" eb="2">
      <t>ハンダ</t>
    </rPh>
    <phoneticPr fontId="2"/>
  </si>
  <si>
    <t>常滑</t>
    <rPh sb="0" eb="2">
      <t>トコナメ</t>
    </rPh>
    <phoneticPr fontId="2"/>
  </si>
  <si>
    <t>小牧</t>
    <rPh sb="0" eb="2">
      <t>コマキ</t>
    </rPh>
    <phoneticPr fontId="2"/>
  </si>
  <si>
    <t>春日井</t>
    <rPh sb="0" eb="3">
      <t>カスガイ</t>
    </rPh>
    <phoneticPr fontId="2"/>
  </si>
  <si>
    <t>一宮</t>
    <rPh sb="0" eb="2">
      <t>イチノミヤ</t>
    </rPh>
    <phoneticPr fontId="2"/>
  </si>
  <si>
    <t>岡崎</t>
    <rPh sb="0" eb="2">
      <t>オカザキ</t>
    </rPh>
    <phoneticPr fontId="2"/>
  </si>
  <si>
    <t>西尾</t>
    <rPh sb="0" eb="2">
      <t>ニシオ</t>
    </rPh>
    <phoneticPr fontId="2"/>
  </si>
  <si>
    <t>刈谷</t>
    <rPh sb="0" eb="2">
      <t>カリヤ</t>
    </rPh>
    <phoneticPr fontId="2"/>
  </si>
  <si>
    <t>豊田</t>
    <rPh sb="0" eb="2">
      <t>トヨタ</t>
    </rPh>
    <phoneticPr fontId="2"/>
  </si>
  <si>
    <t>豊橋</t>
    <rPh sb="0" eb="2">
      <t>トヨハシ</t>
    </rPh>
    <phoneticPr fontId="2"/>
  </si>
  <si>
    <t>豊川</t>
    <rPh sb="0" eb="2">
      <t>トヨカワ</t>
    </rPh>
    <phoneticPr fontId="2"/>
  </si>
  <si>
    <t>新城</t>
    <rPh sb="0" eb="2">
      <t>シンシロ</t>
    </rPh>
    <phoneticPr fontId="2"/>
  </si>
  <si>
    <t>⇒</t>
    <phoneticPr fontId="2"/>
  </si>
  <si>
    <t>①</t>
    <phoneticPr fontId="2"/>
  </si>
  <si>
    <t>営業所名</t>
    <rPh sb="0" eb="3">
      <t>エイギョウショ</t>
    </rPh>
    <rPh sb="3" eb="4">
      <t>メイ</t>
    </rPh>
    <phoneticPr fontId="2"/>
  </si>
  <si>
    <t>変電所名</t>
    <rPh sb="0" eb="3">
      <t>ヘンデンショ</t>
    </rPh>
    <rPh sb="3" eb="4">
      <t>メイ</t>
    </rPh>
    <phoneticPr fontId="2"/>
  </si>
  <si>
    <t>②</t>
    <phoneticPr fontId="2"/>
  </si>
  <si>
    <t>Ｆ</t>
    <phoneticPr fontId="2"/>
  </si>
  <si>
    <t>kW</t>
    <phoneticPr fontId="2"/>
  </si>
  <si>
    <t>亘長</t>
    <rPh sb="0" eb="2">
      <t>コウチョウ</t>
    </rPh>
    <phoneticPr fontId="2"/>
  </si>
  <si>
    <t>km</t>
    <phoneticPr fontId="2"/>
  </si>
  <si>
    <t>空き容量 ＜ 0 であるため、　[ バンク逆潮流の発生あり ]</t>
    <rPh sb="0" eb="1">
      <t>ア</t>
    </rPh>
    <rPh sb="2" eb="4">
      <t>ヨウリョウ</t>
    </rPh>
    <phoneticPr fontId="2"/>
  </si>
  <si>
    <t>空き容量 － 最大受電電力 ＜ 0 であるため、　[ バンク逆潮流の発生あり ]</t>
    <rPh sb="0" eb="1">
      <t>ア</t>
    </rPh>
    <rPh sb="2" eb="4">
      <t>ヨウリョウ</t>
    </rPh>
    <rPh sb="7" eb="13">
      <t>サイダイジュデンデンリョク</t>
    </rPh>
    <phoneticPr fontId="2"/>
  </si>
  <si>
    <t>空き容量 － 最大受電電力 ≧ 0 であるため、　[ バンク逆潮流の発生なし ]</t>
    <rPh sb="0" eb="1">
      <t>ア</t>
    </rPh>
    <rPh sb="2" eb="4">
      <t>ヨウリョウ</t>
    </rPh>
    <rPh sb="7" eb="13">
      <t>サイダイジュデンデンリョク</t>
    </rPh>
    <phoneticPr fontId="2"/>
  </si>
  <si>
    <t>バンク逆潮流対策工事を実施せずに連系可能な最大受電電力は、上記の値となる。</t>
    <rPh sb="29" eb="31">
      <t>ジョウキ</t>
    </rPh>
    <rPh sb="32" eb="33">
      <t>アタイ</t>
    </rPh>
    <phoneticPr fontId="2"/>
  </si>
  <si>
    <t>kW</t>
    <phoneticPr fontId="2"/>
  </si>
  <si>
    <t>空き容量 － 最大受電電力 ＜ 0 であるため、　[ 連系制限あり ]</t>
    <rPh sb="0" eb="1">
      <t>ア</t>
    </rPh>
    <rPh sb="2" eb="4">
      <t>ヨウリョウ</t>
    </rPh>
    <rPh sb="7" eb="13">
      <t>サイダイジュデンデンリョク</t>
    </rPh>
    <rPh sb="27" eb="29">
      <t>レンケイ</t>
    </rPh>
    <rPh sb="29" eb="31">
      <t>セイゲン</t>
    </rPh>
    <phoneticPr fontId="2"/>
  </si>
  <si>
    <t>空き容量 － 最大受電電力 ≧ 0 であるため、　[ 連系制限なし ]</t>
    <rPh sb="0" eb="1">
      <t>ア</t>
    </rPh>
    <rPh sb="2" eb="4">
      <t>ヨウリョウ</t>
    </rPh>
    <rPh sb="7" eb="13">
      <t>サイダイジュデンデンリョク</t>
    </rPh>
    <rPh sb="27" eb="31">
      <t>レンケイセイゲン</t>
    </rPh>
    <phoneticPr fontId="2"/>
  </si>
  <si>
    <t>連系制限ありの場合の連系可能な最大受電電力は、上記の値となる。</t>
    <rPh sb="0" eb="4">
      <t>レンケイセイゲン</t>
    </rPh>
    <rPh sb="7" eb="9">
      <t>バアイ</t>
    </rPh>
    <rPh sb="10" eb="12">
      <t>レンケイ</t>
    </rPh>
    <rPh sb="12" eb="14">
      <t>カノウ</t>
    </rPh>
    <rPh sb="15" eb="21">
      <t>サイダイジュデンデンリョク</t>
    </rPh>
    <rPh sb="23" eb="25">
      <t>ジョウキ</t>
    </rPh>
    <rPh sb="26" eb="27">
      <t>アタイ</t>
    </rPh>
    <phoneticPr fontId="2"/>
  </si>
  <si>
    <t>空き容量 ＜ 0 であるため、　[ 連系制限あり ]</t>
    <rPh sb="0" eb="1">
      <t>ア</t>
    </rPh>
    <rPh sb="2" eb="4">
      <t>ヨウリョウ</t>
    </rPh>
    <rPh sb="18" eb="22">
      <t>レンケイセイゲン</t>
    </rPh>
    <phoneticPr fontId="2"/>
  </si>
  <si>
    <t>長野、篠ノ井</t>
    <rPh sb="0" eb="2">
      <t>ナガノ</t>
    </rPh>
    <rPh sb="3" eb="6">
      <t>シノノイ</t>
    </rPh>
    <phoneticPr fontId="2"/>
  </si>
  <si>
    <t>長野</t>
    <rPh sb="0" eb="2">
      <t>ナガノ</t>
    </rPh>
    <phoneticPr fontId="2"/>
  </si>
  <si>
    <t>飯山</t>
    <rPh sb="0" eb="2">
      <t>イイヤマ</t>
    </rPh>
    <phoneticPr fontId="2"/>
  </si>
  <si>
    <t>篠ノ井</t>
    <rPh sb="0" eb="3">
      <t>シノノイ</t>
    </rPh>
    <phoneticPr fontId="2"/>
  </si>
  <si>
    <t>上田</t>
    <rPh sb="0" eb="2">
      <t>ウエダ</t>
    </rPh>
    <phoneticPr fontId="2"/>
  </si>
  <si>
    <t>上田、佐久</t>
    <rPh sb="0" eb="2">
      <t>ウエダ</t>
    </rPh>
    <rPh sb="3" eb="5">
      <t>サク</t>
    </rPh>
    <phoneticPr fontId="2"/>
  </si>
  <si>
    <t>佐久</t>
    <rPh sb="0" eb="2">
      <t>サク</t>
    </rPh>
    <phoneticPr fontId="2"/>
  </si>
  <si>
    <t>松本、木曽福島</t>
    <rPh sb="0" eb="2">
      <t>マツモト</t>
    </rPh>
    <rPh sb="3" eb="5">
      <t>キソ</t>
    </rPh>
    <rPh sb="5" eb="7">
      <t>フクシマ</t>
    </rPh>
    <phoneticPr fontId="2"/>
  </si>
  <si>
    <t>松本</t>
    <rPh sb="0" eb="2">
      <t>マツモト</t>
    </rPh>
    <phoneticPr fontId="2"/>
  </si>
  <si>
    <t>松本、安曇野</t>
    <rPh sb="0" eb="2">
      <t>マツモト</t>
    </rPh>
    <rPh sb="3" eb="6">
      <t>アズミノ</t>
    </rPh>
    <phoneticPr fontId="2"/>
  </si>
  <si>
    <t>安曇野</t>
    <rPh sb="0" eb="3">
      <t>アズミノ</t>
    </rPh>
    <phoneticPr fontId="2"/>
  </si>
  <si>
    <t>諏訪</t>
    <rPh sb="0" eb="2">
      <t>スワ</t>
    </rPh>
    <phoneticPr fontId="2"/>
  </si>
  <si>
    <t>飯田</t>
    <rPh sb="0" eb="2">
      <t>イイダ</t>
    </rPh>
    <phoneticPr fontId="2"/>
  </si>
  <si>
    <t>伊那</t>
    <rPh sb="0" eb="2">
      <t>イナ</t>
    </rPh>
    <phoneticPr fontId="2"/>
  </si>
  <si>
    <t>静岡</t>
    <rPh sb="0" eb="2">
      <t>シズオカ</t>
    </rPh>
    <phoneticPr fontId="2"/>
  </si>
  <si>
    <t>清水</t>
    <rPh sb="0" eb="2">
      <t>シミズ</t>
    </rPh>
    <phoneticPr fontId="2"/>
  </si>
  <si>
    <t>藤枝</t>
    <rPh sb="0" eb="2">
      <t>フジエダ</t>
    </rPh>
    <phoneticPr fontId="2"/>
  </si>
  <si>
    <t>島田</t>
    <rPh sb="0" eb="2">
      <t>シマダ</t>
    </rPh>
    <phoneticPr fontId="2"/>
  </si>
  <si>
    <t>浜北</t>
    <rPh sb="0" eb="2">
      <t>ハマキタ</t>
    </rPh>
    <phoneticPr fontId="2"/>
  </si>
  <si>
    <t>浜松</t>
    <rPh sb="0" eb="2">
      <t>ハママツ</t>
    </rPh>
    <phoneticPr fontId="2"/>
  </si>
  <si>
    <t>掛川</t>
    <rPh sb="0" eb="2">
      <t>カケガワ</t>
    </rPh>
    <phoneticPr fontId="2"/>
  </si>
  <si>
    <t>掛川、磐田</t>
    <rPh sb="0" eb="2">
      <t>カケガワ</t>
    </rPh>
    <rPh sb="3" eb="5">
      <t>イワタ</t>
    </rPh>
    <phoneticPr fontId="2"/>
  </si>
  <si>
    <t>磐田</t>
    <rPh sb="0" eb="2">
      <t>イワタ</t>
    </rPh>
    <phoneticPr fontId="2"/>
  </si>
  <si>
    <t>津、伊賀</t>
    <rPh sb="0" eb="1">
      <t>ツ</t>
    </rPh>
    <rPh sb="2" eb="4">
      <t>イガ</t>
    </rPh>
    <phoneticPr fontId="2"/>
  </si>
  <si>
    <t>伊賀</t>
    <rPh sb="0" eb="2">
      <t>イガ</t>
    </rPh>
    <phoneticPr fontId="2"/>
  </si>
  <si>
    <t>松阪</t>
    <rPh sb="0" eb="2">
      <t>マツザカ</t>
    </rPh>
    <phoneticPr fontId="2"/>
  </si>
  <si>
    <t>尾鷲</t>
    <rPh sb="0" eb="2">
      <t>オワセ</t>
    </rPh>
    <phoneticPr fontId="2"/>
  </si>
  <si>
    <t>伊勢</t>
    <rPh sb="0" eb="2">
      <t>イセ</t>
    </rPh>
    <phoneticPr fontId="2"/>
  </si>
  <si>
    <t>四日市</t>
    <rPh sb="0" eb="3">
      <t>ヨッカイチ</t>
    </rPh>
    <phoneticPr fontId="2"/>
  </si>
  <si>
    <t>桑名</t>
    <rPh sb="0" eb="2">
      <t>クワナ</t>
    </rPh>
    <phoneticPr fontId="2"/>
  </si>
  <si>
    <t>鈴鹿</t>
    <rPh sb="0" eb="2">
      <t>スズカ</t>
    </rPh>
    <phoneticPr fontId="2"/>
  </si>
  <si>
    <t>岐阜、各務原</t>
    <rPh sb="0" eb="2">
      <t>ギフ</t>
    </rPh>
    <rPh sb="3" eb="6">
      <t>カガミハラ</t>
    </rPh>
    <phoneticPr fontId="2"/>
  </si>
  <si>
    <t>岐阜、大垣</t>
    <rPh sb="0" eb="2">
      <t>ギフ</t>
    </rPh>
    <rPh sb="3" eb="5">
      <t>オオガキ</t>
    </rPh>
    <phoneticPr fontId="2"/>
  </si>
  <si>
    <t>岐阜</t>
    <rPh sb="0" eb="2">
      <t>ギフ</t>
    </rPh>
    <phoneticPr fontId="2"/>
  </si>
  <si>
    <t>岐阜、関</t>
    <rPh sb="0" eb="2">
      <t>ギフ</t>
    </rPh>
    <rPh sb="3" eb="4">
      <t>セキ</t>
    </rPh>
    <phoneticPr fontId="2"/>
  </si>
  <si>
    <t>各務原</t>
    <rPh sb="0" eb="3">
      <t>カガミハラ</t>
    </rPh>
    <phoneticPr fontId="2"/>
  </si>
  <si>
    <t>大垣</t>
    <rPh sb="0" eb="2">
      <t>オオガキ</t>
    </rPh>
    <phoneticPr fontId="2"/>
  </si>
  <si>
    <t>各務原、大垣</t>
    <rPh sb="0" eb="3">
      <t>カガミハラ</t>
    </rPh>
    <rPh sb="4" eb="6">
      <t>オオガキ</t>
    </rPh>
    <phoneticPr fontId="2"/>
  </si>
  <si>
    <t>加茂</t>
    <rPh sb="0" eb="2">
      <t>カモ</t>
    </rPh>
    <phoneticPr fontId="2"/>
  </si>
  <si>
    <t>関</t>
    <rPh sb="0" eb="1">
      <t>セキ</t>
    </rPh>
    <phoneticPr fontId="2"/>
  </si>
  <si>
    <t>高山</t>
    <rPh sb="0" eb="2">
      <t>タカヤマ</t>
    </rPh>
    <phoneticPr fontId="2"/>
  </si>
  <si>
    <t>多治見</t>
    <rPh sb="0" eb="3">
      <t>タジミ</t>
    </rPh>
    <phoneticPr fontId="2"/>
  </si>
  <si>
    <t>加茂、多治見</t>
    <rPh sb="0" eb="2">
      <t>カモ</t>
    </rPh>
    <rPh sb="3" eb="6">
      <t>タジミ</t>
    </rPh>
    <phoneticPr fontId="2"/>
  </si>
  <si>
    <t>中津川</t>
    <rPh sb="0" eb="3">
      <t>ナカツガワ</t>
    </rPh>
    <phoneticPr fontId="2"/>
  </si>
  <si>
    <t>加茂、中津川</t>
    <rPh sb="0" eb="2">
      <t>カモ</t>
    </rPh>
    <rPh sb="3" eb="6">
      <t>ナカツガワ</t>
    </rPh>
    <phoneticPr fontId="2"/>
  </si>
  <si>
    <t>西春日井郡豊山町</t>
    <rPh sb="0" eb="5">
      <t>ニシカスガイグン</t>
    </rPh>
    <phoneticPr fontId="2"/>
  </si>
  <si>
    <t>海部郡蟹江町</t>
    <rPh sb="0" eb="3">
      <t>アマグン</t>
    </rPh>
    <phoneticPr fontId="2"/>
  </si>
  <si>
    <t>海部郡飛島村</t>
    <rPh sb="0" eb="3">
      <t>アマグン</t>
    </rPh>
    <phoneticPr fontId="2"/>
  </si>
  <si>
    <t>海部郡大治町</t>
    <rPh sb="0" eb="3">
      <t>アマグン</t>
    </rPh>
    <phoneticPr fontId="2"/>
  </si>
  <si>
    <t>愛知郡東郷町</t>
    <rPh sb="0" eb="2">
      <t>アイチ</t>
    </rPh>
    <rPh sb="2" eb="3">
      <t>グン</t>
    </rPh>
    <phoneticPr fontId="2"/>
  </si>
  <si>
    <t>知多郡阿久比町</t>
    <rPh sb="0" eb="3">
      <t>チタグン</t>
    </rPh>
    <phoneticPr fontId="2"/>
  </si>
  <si>
    <t>知多郡東浦町</t>
    <rPh sb="0" eb="3">
      <t>チタグン</t>
    </rPh>
    <phoneticPr fontId="2"/>
  </si>
  <si>
    <t>知多郡南知多町</t>
    <rPh sb="0" eb="3">
      <t>チタグン</t>
    </rPh>
    <phoneticPr fontId="2"/>
  </si>
  <si>
    <t>知多郡美浜町</t>
    <rPh sb="0" eb="3">
      <t>チタグン</t>
    </rPh>
    <phoneticPr fontId="2"/>
  </si>
  <si>
    <t>知多郡武豊町</t>
    <rPh sb="0" eb="3">
      <t>チタグン</t>
    </rPh>
    <phoneticPr fontId="2"/>
  </si>
  <si>
    <t>丹羽郡大口町</t>
    <rPh sb="0" eb="2">
      <t>ニワ</t>
    </rPh>
    <rPh sb="2" eb="3">
      <t>グン</t>
    </rPh>
    <phoneticPr fontId="2"/>
  </si>
  <si>
    <t>丹羽郡扶桑町</t>
    <rPh sb="0" eb="2">
      <t>ニワ</t>
    </rPh>
    <rPh sb="2" eb="3">
      <t>グン</t>
    </rPh>
    <phoneticPr fontId="2"/>
  </si>
  <si>
    <t>北設楽郡設楽町</t>
    <rPh sb="0" eb="1">
      <t>キタ</t>
    </rPh>
    <rPh sb="1" eb="3">
      <t>サガラ</t>
    </rPh>
    <rPh sb="3" eb="4">
      <t>グン</t>
    </rPh>
    <phoneticPr fontId="2"/>
  </si>
  <si>
    <t>北設楽郡東栄町</t>
    <rPh sb="0" eb="1">
      <t>キタ</t>
    </rPh>
    <rPh sb="1" eb="3">
      <t>サガラ</t>
    </rPh>
    <rPh sb="3" eb="4">
      <t>グン</t>
    </rPh>
    <phoneticPr fontId="2"/>
  </si>
  <si>
    <t>北設楽郡豊根村</t>
    <rPh sb="0" eb="1">
      <t>キタ</t>
    </rPh>
    <rPh sb="1" eb="3">
      <t>サガラ</t>
    </rPh>
    <rPh sb="3" eb="4">
      <t>グン</t>
    </rPh>
    <phoneticPr fontId="2"/>
  </si>
  <si>
    <t>額田郡幸田町</t>
    <rPh sb="0" eb="3">
      <t>ヌカタグン</t>
    </rPh>
    <phoneticPr fontId="2"/>
  </si>
  <si>
    <t>榛原郡川根本町</t>
    <rPh sb="0" eb="1">
      <t>ハリ</t>
    </rPh>
    <rPh sb="1" eb="2">
      <t>ハラ</t>
    </rPh>
    <rPh sb="2" eb="3">
      <t>グン</t>
    </rPh>
    <phoneticPr fontId="2"/>
  </si>
  <si>
    <t>榛原郡吉田町</t>
    <rPh sb="0" eb="2">
      <t>ハイバラ</t>
    </rPh>
    <rPh sb="2" eb="3">
      <t>グン</t>
    </rPh>
    <phoneticPr fontId="2"/>
  </si>
  <si>
    <t>周智郡森町</t>
    <rPh sb="0" eb="2">
      <t>シュウチ</t>
    </rPh>
    <rPh sb="2" eb="3">
      <t>グン</t>
    </rPh>
    <rPh sb="3" eb="4">
      <t>モリ</t>
    </rPh>
    <phoneticPr fontId="2"/>
  </si>
  <si>
    <t>多気郡多気町</t>
    <rPh sb="0" eb="3">
      <t>タキグン</t>
    </rPh>
    <phoneticPr fontId="2"/>
  </si>
  <si>
    <t>多気郡明和町</t>
    <rPh sb="0" eb="3">
      <t>タキグン</t>
    </rPh>
    <phoneticPr fontId="2"/>
  </si>
  <si>
    <t>多気郡大台町</t>
    <rPh sb="0" eb="3">
      <t>タキグン</t>
    </rPh>
    <phoneticPr fontId="2"/>
  </si>
  <si>
    <t>度会郡大紀町</t>
    <rPh sb="0" eb="3">
      <t>ワタライグン</t>
    </rPh>
    <phoneticPr fontId="2"/>
  </si>
  <si>
    <t>度会郡玉城町</t>
    <rPh sb="0" eb="3">
      <t>ワタライグン</t>
    </rPh>
    <phoneticPr fontId="2"/>
  </si>
  <si>
    <t>度会郡度会町</t>
    <rPh sb="0" eb="3">
      <t>ワタライグン</t>
    </rPh>
    <phoneticPr fontId="2"/>
  </si>
  <si>
    <t>度会郡南伊勢町</t>
    <rPh sb="0" eb="3">
      <t>ワタライグン</t>
    </rPh>
    <phoneticPr fontId="2"/>
  </si>
  <si>
    <t>三重郡菰野町</t>
    <rPh sb="0" eb="2">
      <t>ミエ</t>
    </rPh>
    <rPh sb="2" eb="3">
      <t>グン</t>
    </rPh>
    <phoneticPr fontId="2"/>
  </si>
  <si>
    <t>三重郡朝日町</t>
    <rPh sb="0" eb="2">
      <t>ミエ</t>
    </rPh>
    <rPh sb="2" eb="3">
      <t>グン</t>
    </rPh>
    <phoneticPr fontId="2"/>
  </si>
  <si>
    <t>三重郡川越町</t>
    <rPh sb="0" eb="2">
      <t>ミエ</t>
    </rPh>
    <rPh sb="2" eb="3">
      <t>グン</t>
    </rPh>
    <phoneticPr fontId="2"/>
  </si>
  <si>
    <t>桑名郡木曽岬町</t>
    <rPh sb="0" eb="3">
      <t>クワナグン</t>
    </rPh>
    <phoneticPr fontId="2"/>
  </si>
  <si>
    <t>員弁郡東員町</t>
    <rPh sb="0" eb="3">
      <t>イナベグン</t>
    </rPh>
    <phoneticPr fontId="2"/>
  </si>
  <si>
    <t>北牟婁郡紀北町</t>
    <rPh sb="0" eb="4">
      <t>キタムログン</t>
    </rPh>
    <phoneticPr fontId="2"/>
  </si>
  <si>
    <t>本巣郡北方町</t>
    <rPh sb="0" eb="3">
      <t>モトスグン</t>
    </rPh>
    <phoneticPr fontId="2"/>
  </si>
  <si>
    <t>羽島郡岐南町</t>
    <rPh sb="0" eb="3">
      <t>ハシマグン</t>
    </rPh>
    <phoneticPr fontId="2"/>
  </si>
  <si>
    <t>羽島郡笠松町</t>
    <rPh sb="0" eb="3">
      <t>ハシマグン</t>
    </rPh>
    <phoneticPr fontId="2"/>
  </si>
  <si>
    <t>安八郡安八町</t>
    <rPh sb="0" eb="2">
      <t>アンパチ</t>
    </rPh>
    <rPh sb="2" eb="3">
      <t>グン</t>
    </rPh>
    <phoneticPr fontId="2"/>
  </si>
  <si>
    <t>安八郡神戸町</t>
    <rPh sb="0" eb="2">
      <t>アンパチ</t>
    </rPh>
    <rPh sb="2" eb="3">
      <t>グン</t>
    </rPh>
    <phoneticPr fontId="2"/>
  </si>
  <si>
    <t>安八郡輪之内町</t>
    <rPh sb="0" eb="3">
      <t>アンパチグン</t>
    </rPh>
    <phoneticPr fontId="2"/>
  </si>
  <si>
    <t>不破郡関ケ原町</t>
    <rPh sb="0" eb="3">
      <t>フワグン</t>
    </rPh>
    <phoneticPr fontId="2"/>
  </si>
  <si>
    <t>不破郡垂井町</t>
    <rPh sb="0" eb="3">
      <t>フワグン</t>
    </rPh>
    <phoneticPr fontId="2"/>
  </si>
  <si>
    <t>養老郡養老町</t>
    <rPh sb="0" eb="3">
      <t>ヨウロウグン</t>
    </rPh>
    <phoneticPr fontId="2"/>
  </si>
  <si>
    <t>揖斐郡池田町</t>
    <rPh sb="0" eb="3">
      <t>イビグン</t>
    </rPh>
    <phoneticPr fontId="2"/>
  </si>
  <si>
    <t>揖斐郡揖斐川町</t>
    <rPh sb="0" eb="3">
      <t>イビグン</t>
    </rPh>
    <phoneticPr fontId="2"/>
  </si>
  <si>
    <t>揖斐郡大野町</t>
    <rPh sb="0" eb="3">
      <t>イビグン</t>
    </rPh>
    <phoneticPr fontId="2"/>
  </si>
  <si>
    <t>可児郡御嵩町</t>
    <rPh sb="0" eb="2">
      <t>カニ</t>
    </rPh>
    <rPh sb="2" eb="3">
      <t>グン</t>
    </rPh>
    <phoneticPr fontId="2"/>
  </si>
  <si>
    <t>加茂郡川辺町</t>
    <rPh sb="0" eb="2">
      <t>カモ</t>
    </rPh>
    <rPh sb="2" eb="3">
      <t>グン</t>
    </rPh>
    <rPh sb="3" eb="5">
      <t>カワベ</t>
    </rPh>
    <phoneticPr fontId="2"/>
  </si>
  <si>
    <t>加茂郡坂祝町</t>
    <rPh sb="0" eb="2">
      <t>カモ</t>
    </rPh>
    <rPh sb="2" eb="3">
      <t>グン</t>
    </rPh>
    <phoneticPr fontId="2"/>
  </si>
  <si>
    <t>加茂郡東白川村</t>
    <rPh sb="0" eb="2">
      <t>カモ</t>
    </rPh>
    <rPh sb="2" eb="3">
      <t>グン</t>
    </rPh>
    <phoneticPr fontId="2"/>
  </si>
  <si>
    <t>加茂郡白川町</t>
    <rPh sb="0" eb="2">
      <t>カモ</t>
    </rPh>
    <rPh sb="2" eb="3">
      <t>グン</t>
    </rPh>
    <phoneticPr fontId="2"/>
  </si>
  <si>
    <t>加茂郡八百津町</t>
    <rPh sb="0" eb="2">
      <t>カモ</t>
    </rPh>
    <rPh sb="2" eb="3">
      <t>グン</t>
    </rPh>
    <phoneticPr fontId="2"/>
  </si>
  <si>
    <t>加茂郡七宗町</t>
    <rPh sb="0" eb="2">
      <t>カモ</t>
    </rPh>
    <rPh sb="2" eb="3">
      <t>グン</t>
    </rPh>
    <phoneticPr fontId="2"/>
  </si>
  <si>
    <t>加茂郡富加町</t>
    <rPh sb="0" eb="2">
      <t>カモ</t>
    </rPh>
    <rPh sb="2" eb="3">
      <t>グン</t>
    </rPh>
    <phoneticPr fontId="2"/>
  </si>
  <si>
    <t>大野郡白川村</t>
    <rPh sb="0" eb="3">
      <t>オオノグン</t>
    </rPh>
    <phoneticPr fontId="2"/>
  </si>
  <si>
    <t>上高井郡小布施町</t>
    <rPh sb="0" eb="1">
      <t>カミ</t>
    </rPh>
    <rPh sb="1" eb="3">
      <t>タカイ</t>
    </rPh>
    <rPh sb="3" eb="4">
      <t>グン</t>
    </rPh>
    <phoneticPr fontId="2"/>
  </si>
  <si>
    <t>上高井郡高山村</t>
    <rPh sb="0" eb="1">
      <t>カミ</t>
    </rPh>
    <rPh sb="1" eb="3">
      <t>タカイ</t>
    </rPh>
    <rPh sb="3" eb="4">
      <t>グン</t>
    </rPh>
    <phoneticPr fontId="2"/>
  </si>
  <si>
    <t>上水内郡飯綱町</t>
    <rPh sb="0" eb="4">
      <t>カミミノチグン</t>
    </rPh>
    <phoneticPr fontId="2"/>
  </si>
  <si>
    <t>上水内郡信濃町</t>
    <rPh sb="0" eb="4">
      <t>カミミノチグン</t>
    </rPh>
    <phoneticPr fontId="2"/>
  </si>
  <si>
    <t>上水内郡小川村</t>
    <rPh sb="0" eb="4">
      <t>カミミノチグン</t>
    </rPh>
    <phoneticPr fontId="2"/>
  </si>
  <si>
    <t>下高井郡木島平村</t>
    <rPh sb="0" eb="4">
      <t>シモタカイグン</t>
    </rPh>
    <phoneticPr fontId="2"/>
  </si>
  <si>
    <t>下高井郡野沢温泉村</t>
    <rPh sb="0" eb="1">
      <t>シモ</t>
    </rPh>
    <rPh sb="1" eb="4">
      <t>タカイグン</t>
    </rPh>
    <phoneticPr fontId="2"/>
  </si>
  <si>
    <t>下高井郡山ノ内町</t>
    <rPh sb="0" eb="1">
      <t>シモ</t>
    </rPh>
    <rPh sb="1" eb="4">
      <t>タカイグン</t>
    </rPh>
    <phoneticPr fontId="2"/>
  </si>
  <si>
    <t>下水内郡栄村</t>
    <rPh sb="0" eb="1">
      <t>シモ</t>
    </rPh>
    <rPh sb="1" eb="3">
      <t>ミズウチ</t>
    </rPh>
    <rPh sb="3" eb="4">
      <t>グン</t>
    </rPh>
    <phoneticPr fontId="2"/>
  </si>
  <si>
    <t>北佐久郡立科町</t>
    <rPh sb="0" eb="1">
      <t>キタ</t>
    </rPh>
    <rPh sb="1" eb="3">
      <t>サク</t>
    </rPh>
    <rPh sb="3" eb="4">
      <t>グン</t>
    </rPh>
    <phoneticPr fontId="2"/>
  </si>
  <si>
    <t>小県郡長和町</t>
    <rPh sb="0" eb="1">
      <t>ショウ</t>
    </rPh>
    <rPh sb="1" eb="2">
      <t>ケン</t>
    </rPh>
    <rPh sb="2" eb="3">
      <t>グン</t>
    </rPh>
    <phoneticPr fontId="2"/>
  </si>
  <si>
    <t>小県郡青木村</t>
    <rPh sb="0" eb="1">
      <t>ショウ</t>
    </rPh>
    <rPh sb="1" eb="2">
      <t>ケン</t>
    </rPh>
    <rPh sb="2" eb="3">
      <t>グン</t>
    </rPh>
    <phoneticPr fontId="2"/>
  </si>
  <si>
    <t>埴科郡坂城町</t>
    <rPh sb="0" eb="2">
      <t>ハニシナ</t>
    </rPh>
    <rPh sb="2" eb="3">
      <t>グン</t>
    </rPh>
    <rPh sb="3" eb="5">
      <t>サカキ</t>
    </rPh>
    <phoneticPr fontId="2"/>
  </si>
  <si>
    <t>北佐久郡御代田町</t>
    <rPh sb="0" eb="1">
      <t>キタ</t>
    </rPh>
    <rPh sb="1" eb="3">
      <t>サク</t>
    </rPh>
    <rPh sb="3" eb="4">
      <t>グン</t>
    </rPh>
    <phoneticPr fontId="2"/>
  </si>
  <si>
    <t>北佐久郡軽井沢町</t>
    <rPh sb="0" eb="1">
      <t>キタ</t>
    </rPh>
    <rPh sb="1" eb="3">
      <t>サク</t>
    </rPh>
    <rPh sb="3" eb="4">
      <t>グン</t>
    </rPh>
    <phoneticPr fontId="2"/>
  </si>
  <si>
    <t>南佐久郡川上村</t>
    <rPh sb="0" eb="1">
      <t>ミナミ</t>
    </rPh>
    <rPh sb="1" eb="4">
      <t>サクグン</t>
    </rPh>
    <phoneticPr fontId="2"/>
  </si>
  <si>
    <t>南佐久郡南牧村</t>
    <rPh sb="0" eb="1">
      <t>ミナミ</t>
    </rPh>
    <rPh sb="1" eb="3">
      <t>サク</t>
    </rPh>
    <rPh sb="3" eb="4">
      <t>グン</t>
    </rPh>
    <phoneticPr fontId="2"/>
  </si>
  <si>
    <t>南佐久郡南相木村</t>
    <rPh sb="0" eb="4">
      <t>ミナミサクグン</t>
    </rPh>
    <phoneticPr fontId="2"/>
  </si>
  <si>
    <t>南佐久郡北相木村</t>
    <rPh sb="0" eb="4">
      <t>ミナミサクグン</t>
    </rPh>
    <phoneticPr fontId="2"/>
  </si>
  <si>
    <t>南佐久郡佐久穂町</t>
    <rPh sb="0" eb="4">
      <t>ミナミサクグン</t>
    </rPh>
    <phoneticPr fontId="2"/>
  </si>
  <si>
    <t>東筑摩郡山形村</t>
    <rPh sb="0" eb="1">
      <t>ヒガシ</t>
    </rPh>
    <rPh sb="1" eb="3">
      <t>チクマ</t>
    </rPh>
    <rPh sb="3" eb="4">
      <t>グン</t>
    </rPh>
    <phoneticPr fontId="2"/>
  </si>
  <si>
    <t>東筑摩郡朝日村</t>
    <rPh sb="0" eb="4">
      <t>ヒガシチクマグン</t>
    </rPh>
    <phoneticPr fontId="2"/>
  </si>
  <si>
    <t>木曽郡上松町</t>
    <rPh sb="0" eb="3">
      <t>キソグン</t>
    </rPh>
    <phoneticPr fontId="2"/>
  </si>
  <si>
    <t>木曽郡木曽町</t>
    <rPh sb="0" eb="3">
      <t>キソグン</t>
    </rPh>
    <phoneticPr fontId="2"/>
  </si>
  <si>
    <t>木曽郡南木曽町</t>
    <rPh sb="0" eb="3">
      <t>キソグン</t>
    </rPh>
    <phoneticPr fontId="2"/>
  </si>
  <si>
    <t>木曽郡王滝村</t>
    <rPh sb="0" eb="3">
      <t>キソグン</t>
    </rPh>
    <phoneticPr fontId="2"/>
  </si>
  <si>
    <t>木曽郡大桑村</t>
    <rPh sb="0" eb="3">
      <t>キソグン</t>
    </rPh>
    <phoneticPr fontId="2"/>
  </si>
  <si>
    <t>木曽郡木祖村</t>
    <rPh sb="0" eb="3">
      <t>キソグン</t>
    </rPh>
    <phoneticPr fontId="2"/>
  </si>
  <si>
    <t>東筑摩郡麻績村</t>
    <rPh sb="0" eb="4">
      <t>ヒガシチクマグン</t>
    </rPh>
    <phoneticPr fontId="2"/>
  </si>
  <si>
    <t>東筑摩郡筑北村</t>
    <rPh sb="0" eb="4">
      <t>ヒガシチクマグン</t>
    </rPh>
    <phoneticPr fontId="2"/>
  </si>
  <si>
    <t>東筑摩郡生坂村</t>
    <rPh sb="0" eb="4">
      <t>ヒガシチクマグン</t>
    </rPh>
    <phoneticPr fontId="2"/>
  </si>
  <si>
    <t>北安曇郡池田町</t>
    <rPh sb="0" eb="1">
      <t>キタ</t>
    </rPh>
    <rPh sb="1" eb="3">
      <t>アズミ</t>
    </rPh>
    <rPh sb="3" eb="4">
      <t>グン</t>
    </rPh>
    <phoneticPr fontId="2"/>
  </si>
  <si>
    <t>北安曇郡松川村</t>
    <rPh sb="0" eb="3">
      <t>キタアズミ</t>
    </rPh>
    <rPh sb="3" eb="4">
      <t>グン</t>
    </rPh>
    <phoneticPr fontId="2"/>
  </si>
  <si>
    <t>北安曇郡白馬村</t>
    <rPh sb="0" eb="4">
      <t>キタアズミグン</t>
    </rPh>
    <phoneticPr fontId="2"/>
  </si>
  <si>
    <t>北安曇郡小谷村</t>
    <rPh sb="0" eb="4">
      <t>キタアズミグン</t>
    </rPh>
    <phoneticPr fontId="2"/>
  </si>
  <si>
    <t>上伊那郡辰野町</t>
    <rPh sb="0" eb="4">
      <t>カミイナグン</t>
    </rPh>
    <phoneticPr fontId="2"/>
  </si>
  <si>
    <t>諏訪郡下諏訪町</t>
    <rPh sb="0" eb="3">
      <t>スワグン</t>
    </rPh>
    <phoneticPr fontId="2"/>
  </si>
  <si>
    <t>諏訪郡原村</t>
    <rPh sb="0" eb="3">
      <t>スワグン</t>
    </rPh>
    <phoneticPr fontId="2"/>
  </si>
  <si>
    <t>諏訪郡富士見町</t>
    <rPh sb="0" eb="3">
      <t>スワグン</t>
    </rPh>
    <phoneticPr fontId="2"/>
  </si>
  <si>
    <t>下伊那郡阿智村</t>
    <rPh sb="0" eb="4">
      <t>シモイナグン</t>
    </rPh>
    <phoneticPr fontId="2"/>
  </si>
  <si>
    <t>下伊那郡売木村</t>
    <rPh sb="0" eb="4">
      <t>シモイナグン</t>
    </rPh>
    <phoneticPr fontId="2"/>
  </si>
  <si>
    <t>下伊那郡大鹿村</t>
    <rPh sb="0" eb="4">
      <t>シモイナグン</t>
    </rPh>
    <phoneticPr fontId="2"/>
  </si>
  <si>
    <t>下伊那郡下條村</t>
    <rPh sb="0" eb="4">
      <t>シモイナグン</t>
    </rPh>
    <phoneticPr fontId="2"/>
  </si>
  <si>
    <t>下伊那郡喬木村</t>
    <rPh sb="0" eb="4">
      <t>シモイナグン</t>
    </rPh>
    <phoneticPr fontId="2"/>
  </si>
  <si>
    <t>下伊那郡天龍村</t>
    <rPh sb="0" eb="4">
      <t>シモイナグン</t>
    </rPh>
    <phoneticPr fontId="2"/>
  </si>
  <si>
    <t>下伊那郡根羽村</t>
    <rPh sb="0" eb="4">
      <t>シモイナグン</t>
    </rPh>
    <phoneticPr fontId="2"/>
  </si>
  <si>
    <t>下伊那郡平谷村</t>
    <rPh sb="0" eb="4">
      <t>シモイナグン</t>
    </rPh>
    <phoneticPr fontId="2"/>
  </si>
  <si>
    <t>下伊那郡松川町</t>
    <rPh sb="0" eb="4">
      <t>シモイナグン</t>
    </rPh>
    <phoneticPr fontId="2"/>
  </si>
  <si>
    <t>下伊那郡泰阜村</t>
    <rPh sb="0" eb="3">
      <t>シモイナ</t>
    </rPh>
    <rPh sb="3" eb="4">
      <t>グン</t>
    </rPh>
    <phoneticPr fontId="2"/>
  </si>
  <si>
    <t>下伊那郡下伊那郡高森町</t>
    <rPh sb="0" eb="4">
      <t>シモイナグン</t>
    </rPh>
    <rPh sb="4" eb="8">
      <t>シモイナグン</t>
    </rPh>
    <phoneticPr fontId="2"/>
  </si>
  <si>
    <t>下伊那郡豊丘村</t>
    <rPh sb="0" eb="4">
      <t>シモイナグン</t>
    </rPh>
    <phoneticPr fontId="2"/>
  </si>
  <si>
    <t>下伊那郡阿南町</t>
    <rPh sb="0" eb="4">
      <t>シモイナグン</t>
    </rPh>
    <phoneticPr fontId="2"/>
  </si>
  <si>
    <t>上伊那郡飯島町</t>
    <rPh sb="0" eb="3">
      <t>カミイナ</t>
    </rPh>
    <rPh sb="3" eb="4">
      <t>グン</t>
    </rPh>
    <phoneticPr fontId="2"/>
  </si>
  <si>
    <t>上伊那郡中川村</t>
    <rPh sb="0" eb="4">
      <t>カミイナグン</t>
    </rPh>
    <phoneticPr fontId="2"/>
  </si>
  <si>
    <t>上伊那郡宮田村</t>
    <rPh sb="0" eb="4">
      <t>カミイナグン</t>
    </rPh>
    <phoneticPr fontId="2"/>
  </si>
  <si>
    <t>上伊那郡南箕輪村</t>
    <rPh sb="0" eb="4">
      <t>カミイナグン</t>
    </rPh>
    <phoneticPr fontId="2"/>
  </si>
  <si>
    <t>上伊那郡箕輪町</t>
    <rPh sb="0" eb="4">
      <t>カミイナグン</t>
    </rPh>
    <phoneticPr fontId="2"/>
  </si>
  <si>
    <t>南佐久郡小海町</t>
    <rPh sb="0" eb="4">
      <t>ミナミサクグン</t>
    </rPh>
    <phoneticPr fontId="2"/>
  </si>
  <si>
    <t>◆発電設備等設置場所の位置図（任意）</t>
    <rPh sb="15" eb="17">
      <t>ニンイ</t>
    </rPh>
    <phoneticPr fontId="2"/>
  </si>
  <si>
    <t>※以下のスペースに貼り付けてください。</t>
    <rPh sb="1" eb="3">
      <t>イカ</t>
    </rPh>
    <rPh sb="9" eb="10">
      <t>ハ</t>
    </rPh>
    <rPh sb="11" eb="12">
      <t>ツ</t>
    </rPh>
    <phoneticPr fontId="2"/>
  </si>
  <si>
    <t>JR東海道本線以東は「中営業所」</t>
    <rPh sb="2" eb="5">
      <t>トウカイドウ</t>
    </rPh>
    <rPh sb="5" eb="7">
      <t>ホンセン</t>
    </rPh>
    <rPh sb="7" eb="9">
      <t>イトウ</t>
    </rPh>
    <rPh sb="11" eb="12">
      <t>ナカ</t>
    </rPh>
    <rPh sb="12" eb="15">
      <t>エイギョウショ</t>
    </rPh>
    <phoneticPr fontId="2"/>
  </si>
  <si>
    <t>平和町以外は「一宮営業所」</t>
    <rPh sb="0" eb="3">
      <t>ヘイワチョウ</t>
    </rPh>
    <rPh sb="3" eb="5">
      <t>イガイ</t>
    </rPh>
    <rPh sb="7" eb="9">
      <t>イチノミヤ</t>
    </rPh>
    <rPh sb="9" eb="12">
      <t>エイギョウショ</t>
    </rPh>
    <phoneticPr fontId="2"/>
  </si>
  <si>
    <t>JR関西本線以南は「港営業所」</t>
    <rPh sb="2" eb="4">
      <t>カンサイ</t>
    </rPh>
    <rPh sb="4" eb="6">
      <t>ホンセン</t>
    </rPh>
    <rPh sb="6" eb="8">
      <t>イナン</t>
    </rPh>
    <rPh sb="10" eb="11">
      <t>ミナト</t>
    </rPh>
    <rPh sb="11" eb="14">
      <t>エイギョウショ</t>
    </rPh>
    <phoneticPr fontId="2"/>
  </si>
  <si>
    <t>旧西春日井郡春日町以外は「中村営業所」</t>
    <rPh sb="0" eb="1">
      <t>キュウ</t>
    </rPh>
    <rPh sb="1" eb="6">
      <t>ニシカスガイグン</t>
    </rPh>
    <rPh sb="6" eb="9">
      <t>カスガマチ</t>
    </rPh>
    <rPh sb="9" eb="11">
      <t>イガイ</t>
    </rPh>
    <rPh sb="13" eb="15">
      <t>ナカムラ</t>
    </rPh>
    <rPh sb="15" eb="18">
      <t>エイギョウショ</t>
    </rPh>
    <phoneticPr fontId="2"/>
  </si>
  <si>
    <t>旧海部郡甚目寺町は「中村営業所」、旧海部郡七宝町、美和町は「津島営業所」</t>
    <rPh sb="0" eb="1">
      <t>キュウ</t>
    </rPh>
    <rPh sb="1" eb="4">
      <t>アマグン</t>
    </rPh>
    <rPh sb="4" eb="8">
      <t>ジモクジチョウ</t>
    </rPh>
    <rPh sb="10" eb="12">
      <t>ナカムラ</t>
    </rPh>
    <rPh sb="12" eb="15">
      <t>エイギョウショ</t>
    </rPh>
    <rPh sb="17" eb="18">
      <t>キュウ</t>
    </rPh>
    <rPh sb="18" eb="21">
      <t>アマグン</t>
    </rPh>
    <rPh sb="21" eb="24">
      <t>シッポウチョウ</t>
    </rPh>
    <rPh sb="25" eb="27">
      <t>ミワ</t>
    </rPh>
    <rPh sb="27" eb="28">
      <t>チョウ</t>
    </rPh>
    <rPh sb="30" eb="32">
      <t>ツシマ</t>
    </rPh>
    <rPh sb="32" eb="35">
      <t>エイギョウショ</t>
    </rPh>
    <phoneticPr fontId="2"/>
  </si>
  <si>
    <t>旧磐田郡浅羽町以外は「掛川営業所」</t>
    <rPh sb="0" eb="1">
      <t>キュウ</t>
    </rPh>
    <rPh sb="1" eb="4">
      <t>イワタグン</t>
    </rPh>
    <rPh sb="4" eb="6">
      <t>アサハネ</t>
    </rPh>
    <rPh sb="6" eb="7">
      <t>チョウ</t>
    </rPh>
    <rPh sb="7" eb="9">
      <t>イガイ</t>
    </rPh>
    <rPh sb="11" eb="13">
      <t>カケガワ</t>
    </rPh>
    <rPh sb="13" eb="16">
      <t>エイギョウショ</t>
    </rPh>
    <phoneticPr fontId="2"/>
  </si>
  <si>
    <t>旧安芸郡芸濃町、美杉町太郎生以外は「津営業所」</t>
    <rPh sb="0" eb="1">
      <t>キュウ</t>
    </rPh>
    <rPh sb="1" eb="4">
      <t>アキグン</t>
    </rPh>
    <rPh sb="4" eb="7">
      <t>ゲイノウチョウ</t>
    </rPh>
    <rPh sb="8" eb="11">
      <t>ミスギチョウ</t>
    </rPh>
    <rPh sb="11" eb="13">
      <t>タロウ</t>
    </rPh>
    <rPh sb="13" eb="14">
      <t>ナマ</t>
    </rPh>
    <rPh sb="14" eb="16">
      <t>イガイ</t>
    </rPh>
    <rPh sb="18" eb="19">
      <t>ツ</t>
    </rPh>
    <rPh sb="19" eb="22">
      <t>エイギョウショ</t>
    </rPh>
    <phoneticPr fontId="2"/>
  </si>
  <si>
    <t>旧羽島郡柳津町以外は「岐阜営業所」</t>
    <rPh sb="0" eb="1">
      <t>キュウ</t>
    </rPh>
    <rPh sb="1" eb="4">
      <t>ハシマグン</t>
    </rPh>
    <rPh sb="4" eb="7">
      <t>ヤナイヅマチ</t>
    </rPh>
    <rPh sb="7" eb="9">
      <t>イガイ</t>
    </rPh>
    <rPh sb="11" eb="13">
      <t>ギフ</t>
    </rPh>
    <rPh sb="13" eb="16">
      <t>エイギョウショ</t>
    </rPh>
    <phoneticPr fontId="2"/>
  </si>
  <si>
    <t>日吉町松野以外は「多治見営業所」</t>
    <rPh sb="0" eb="3">
      <t>ヒヨシチョウ</t>
    </rPh>
    <rPh sb="3" eb="5">
      <t>マツノ</t>
    </rPh>
    <rPh sb="5" eb="7">
      <t>イガイ</t>
    </rPh>
    <rPh sb="9" eb="12">
      <t>タジミ</t>
    </rPh>
    <rPh sb="12" eb="15">
      <t>エイギョウショ</t>
    </rPh>
    <phoneticPr fontId="2"/>
  </si>
  <si>
    <t>桑原町西子藪以外は「各務原営業所」</t>
    <rPh sb="0" eb="3">
      <t>クワバラチョウ</t>
    </rPh>
    <rPh sb="3" eb="4">
      <t>ニシ</t>
    </rPh>
    <rPh sb="4" eb="5">
      <t>コ</t>
    </rPh>
    <rPh sb="5" eb="6">
      <t>ヤブ</t>
    </rPh>
    <rPh sb="6" eb="8">
      <t>イガイ</t>
    </rPh>
    <rPh sb="10" eb="13">
      <t>カガミハラ</t>
    </rPh>
    <rPh sb="13" eb="16">
      <t>エイギョウショ</t>
    </rPh>
    <phoneticPr fontId="2"/>
  </si>
  <si>
    <t>久々利太平以外は「加茂営業所」</t>
    <rPh sb="0" eb="1">
      <t>ヒサ</t>
    </rPh>
    <rPh sb="2" eb="3">
      <t>リ</t>
    </rPh>
    <rPh sb="3" eb="5">
      <t>タイヘイ</t>
    </rPh>
    <rPh sb="5" eb="7">
      <t>イガイ</t>
    </rPh>
    <rPh sb="9" eb="11">
      <t>カモ</t>
    </rPh>
    <rPh sb="11" eb="14">
      <t>エイギョウショ</t>
    </rPh>
    <phoneticPr fontId="2"/>
  </si>
  <si>
    <t>相戸、柿野、出戸、船越以外は「岐阜営業所」</t>
    <rPh sb="0" eb="2">
      <t>アイド</t>
    </rPh>
    <rPh sb="3" eb="5">
      <t>カキノ</t>
    </rPh>
    <rPh sb="6" eb="7">
      <t>デ</t>
    </rPh>
    <rPh sb="7" eb="8">
      <t>ト</t>
    </rPh>
    <rPh sb="9" eb="11">
      <t>フナコシ</t>
    </rPh>
    <rPh sb="11" eb="13">
      <t>イガイ</t>
    </rPh>
    <rPh sb="15" eb="17">
      <t>ギフ</t>
    </rPh>
    <rPh sb="17" eb="20">
      <t>エイギョウショ</t>
    </rPh>
    <phoneticPr fontId="2"/>
  </si>
  <si>
    <t>呂久以外は「岐阜営業所」</t>
    <rPh sb="0" eb="2">
      <t>ロク</t>
    </rPh>
    <rPh sb="2" eb="4">
      <t>イガイ</t>
    </rPh>
    <rPh sb="6" eb="8">
      <t>ギフ</t>
    </rPh>
    <rPh sb="8" eb="11">
      <t>エイギョウショ</t>
    </rPh>
    <phoneticPr fontId="2"/>
  </si>
  <si>
    <t>篠原以外は「加茂営業所」</t>
    <rPh sb="0" eb="2">
      <t>シノハラ</t>
    </rPh>
    <rPh sb="2" eb="4">
      <t>イガイ</t>
    </rPh>
    <rPh sb="6" eb="8">
      <t>カモ</t>
    </rPh>
    <rPh sb="8" eb="11">
      <t>エイギョウショ</t>
    </rPh>
    <phoneticPr fontId="2"/>
  </si>
  <si>
    <t>犀川以北は「長野営業所」</t>
    <rPh sb="0" eb="2">
      <t>サイカワ</t>
    </rPh>
    <rPh sb="2" eb="4">
      <t>イホク</t>
    </rPh>
    <rPh sb="6" eb="11">
      <t>ナガノエイギョウショ</t>
    </rPh>
    <phoneticPr fontId="2"/>
  </si>
  <si>
    <t>旧東筑摩郡四賀村、旧南安曇郡梓川村以外は「松本営業所」</t>
    <rPh sb="0" eb="1">
      <t>キュウ</t>
    </rPh>
    <rPh sb="1" eb="5">
      <t>ヒガシチクマグン</t>
    </rPh>
    <rPh sb="5" eb="7">
      <t>シガ</t>
    </rPh>
    <rPh sb="7" eb="8">
      <t>ムラ</t>
    </rPh>
    <rPh sb="9" eb="10">
      <t>キュウ</t>
    </rPh>
    <rPh sb="10" eb="11">
      <t>ミナミ</t>
    </rPh>
    <rPh sb="11" eb="14">
      <t>アズミグン</t>
    </rPh>
    <rPh sb="14" eb="15">
      <t>アズサ</t>
    </rPh>
    <rPh sb="15" eb="17">
      <t>カワムラ</t>
    </rPh>
    <rPh sb="17" eb="19">
      <t>イガイ</t>
    </rPh>
    <rPh sb="21" eb="23">
      <t>マツモト</t>
    </rPh>
    <rPh sb="23" eb="26">
      <t>エイギョウショ</t>
    </rPh>
    <phoneticPr fontId="2"/>
  </si>
  <si>
    <t>大町SS</t>
    <rPh sb="0" eb="2">
      <t>オオマチ</t>
    </rPh>
    <phoneticPr fontId="2"/>
  </si>
  <si>
    <t>旧木曽郡楢川村以外は「松本営業所」</t>
    <rPh sb="0" eb="1">
      <t>キュウ</t>
    </rPh>
    <rPh sb="1" eb="4">
      <t>キソグン</t>
    </rPh>
    <rPh sb="4" eb="7">
      <t>ナラカワムラ</t>
    </rPh>
    <rPh sb="7" eb="9">
      <t>イガイ</t>
    </rPh>
    <rPh sb="11" eb="13">
      <t>マツモト</t>
    </rPh>
    <rPh sb="13" eb="16">
      <t>エイギョウショ</t>
    </rPh>
    <phoneticPr fontId="2"/>
  </si>
  <si>
    <t>旧小県郡東部町は「上田営業所」、旧北佐久郡北御牧村は「佐久営業所」</t>
    <rPh sb="0" eb="1">
      <t>キュウ</t>
    </rPh>
    <rPh sb="1" eb="2">
      <t>コ</t>
    </rPh>
    <rPh sb="2" eb="3">
      <t>ケン</t>
    </rPh>
    <rPh sb="3" eb="4">
      <t>グン</t>
    </rPh>
    <rPh sb="4" eb="6">
      <t>トウブ</t>
    </rPh>
    <rPh sb="6" eb="7">
      <t>マチ</t>
    </rPh>
    <rPh sb="9" eb="11">
      <t>ウエダ</t>
    </rPh>
    <rPh sb="11" eb="14">
      <t>エイギョウショ</t>
    </rPh>
    <rPh sb="16" eb="17">
      <t>キュウ</t>
    </rPh>
    <rPh sb="17" eb="18">
      <t>キタ</t>
    </rPh>
    <rPh sb="18" eb="20">
      <t>サク</t>
    </rPh>
    <rPh sb="20" eb="21">
      <t>グン</t>
    </rPh>
    <rPh sb="21" eb="22">
      <t>キタ</t>
    </rPh>
    <rPh sb="24" eb="25">
      <t>ムラ</t>
    </rPh>
    <rPh sb="27" eb="29">
      <t>サク</t>
    </rPh>
    <rPh sb="29" eb="32">
      <t>エイギョウショ</t>
    </rPh>
    <phoneticPr fontId="2"/>
  </si>
  <si>
    <t>木曽福島SS</t>
    <rPh sb="0" eb="4">
      <t>キソフクシマ</t>
    </rPh>
    <phoneticPr fontId="2"/>
  </si>
  <si>
    <t>添付書類１</t>
    <rPh sb="0" eb="4">
      <t>テンプショルイ</t>
    </rPh>
    <phoneticPr fontId="2"/>
  </si>
  <si>
    <t>添付書類２</t>
    <rPh sb="0" eb="4">
      <t>テンプショルイ</t>
    </rPh>
    <phoneticPr fontId="2"/>
  </si>
  <si>
    <t>中営業所　　　契約課</t>
    <rPh sb="0" eb="1">
      <t>ナカ</t>
    </rPh>
    <rPh sb="1" eb="4">
      <t>エイギョウショ</t>
    </rPh>
    <rPh sb="7" eb="9">
      <t>ケイヤク</t>
    </rPh>
    <rPh sb="9" eb="10">
      <t>カ</t>
    </rPh>
    <phoneticPr fontId="1"/>
  </si>
  <si>
    <t>旭名東営業所　契約課</t>
    <rPh sb="0" eb="1">
      <t>アサヒ</t>
    </rPh>
    <rPh sb="1" eb="3">
      <t>メイトウ</t>
    </rPh>
    <rPh sb="3" eb="6">
      <t>エイギョウショ</t>
    </rPh>
    <rPh sb="7" eb="9">
      <t>ケイヤク</t>
    </rPh>
    <rPh sb="9" eb="10">
      <t>カ</t>
    </rPh>
    <phoneticPr fontId="1"/>
  </si>
  <si>
    <t>港営業所　　　契約課</t>
    <rPh sb="0" eb="1">
      <t>ミナト</t>
    </rPh>
    <rPh sb="1" eb="4">
      <t>エイギョウショ</t>
    </rPh>
    <rPh sb="7" eb="9">
      <t>ケイヤク</t>
    </rPh>
    <rPh sb="9" eb="10">
      <t>カ</t>
    </rPh>
    <phoneticPr fontId="1"/>
  </si>
  <si>
    <t>緑営業所　　　契約課</t>
    <rPh sb="0" eb="1">
      <t>ミドリ</t>
    </rPh>
    <rPh sb="1" eb="4">
      <t>エイギョウショ</t>
    </rPh>
    <rPh sb="7" eb="9">
      <t>ケイヤク</t>
    </rPh>
    <rPh sb="9" eb="10">
      <t>カ</t>
    </rPh>
    <phoneticPr fontId="1"/>
  </si>
  <si>
    <t>小牧営業所　　契約課</t>
    <rPh sb="0" eb="2">
      <t>コマキ</t>
    </rPh>
    <rPh sb="2" eb="5">
      <t>エイギョウショ</t>
    </rPh>
    <rPh sb="7" eb="9">
      <t>ケイヤク</t>
    </rPh>
    <rPh sb="9" eb="10">
      <t>カ</t>
    </rPh>
    <phoneticPr fontId="1"/>
  </si>
  <si>
    <t>静岡営業所　　契約課</t>
    <rPh sb="0" eb="2">
      <t>シズオカ</t>
    </rPh>
    <rPh sb="2" eb="5">
      <t>エイギョウショ</t>
    </rPh>
    <rPh sb="7" eb="9">
      <t>ケイヤク</t>
    </rPh>
    <rPh sb="9" eb="10">
      <t>カ</t>
    </rPh>
    <phoneticPr fontId="1"/>
  </si>
  <si>
    <t>藤枝営業所　　契約課</t>
    <rPh sb="0" eb="2">
      <t>フジエダ</t>
    </rPh>
    <rPh sb="2" eb="5">
      <t>エイギョウショ</t>
    </rPh>
    <rPh sb="7" eb="9">
      <t>ケイヤク</t>
    </rPh>
    <rPh sb="9" eb="10">
      <t>カ</t>
    </rPh>
    <phoneticPr fontId="1"/>
  </si>
  <si>
    <t>浜松営業所　　契約課</t>
    <rPh sb="0" eb="2">
      <t>ハママツ</t>
    </rPh>
    <rPh sb="2" eb="5">
      <t>エイギョウショ</t>
    </rPh>
    <rPh sb="7" eb="9">
      <t>ケイヤク</t>
    </rPh>
    <rPh sb="9" eb="10">
      <t>カ</t>
    </rPh>
    <phoneticPr fontId="1"/>
  </si>
  <si>
    <t>掛川営業所　　契約課</t>
    <rPh sb="0" eb="2">
      <t>カケガワ</t>
    </rPh>
    <rPh sb="2" eb="5">
      <t>エイギョウショ</t>
    </rPh>
    <rPh sb="7" eb="9">
      <t>ケイヤク</t>
    </rPh>
    <rPh sb="9" eb="10">
      <t>カ</t>
    </rPh>
    <phoneticPr fontId="1"/>
  </si>
  <si>
    <t>津営業所　　　契約課</t>
    <rPh sb="0" eb="1">
      <t>ツ</t>
    </rPh>
    <rPh sb="1" eb="4">
      <t>エイギョウショ</t>
    </rPh>
    <rPh sb="7" eb="9">
      <t>ケイヤク</t>
    </rPh>
    <rPh sb="9" eb="10">
      <t>カ</t>
    </rPh>
    <phoneticPr fontId="1"/>
  </si>
  <si>
    <t>松阪営業所　　契約課</t>
    <rPh sb="0" eb="2">
      <t>マツザカ</t>
    </rPh>
    <rPh sb="2" eb="5">
      <t>エイギョウショ</t>
    </rPh>
    <rPh sb="7" eb="9">
      <t>ケイヤク</t>
    </rPh>
    <rPh sb="9" eb="10">
      <t>カ</t>
    </rPh>
    <phoneticPr fontId="1"/>
  </si>
  <si>
    <t>四日市営業所　契約課</t>
    <rPh sb="0" eb="3">
      <t>ヨッカイチ</t>
    </rPh>
    <rPh sb="3" eb="6">
      <t>エイギョウショ</t>
    </rPh>
    <rPh sb="7" eb="9">
      <t>ケイヤク</t>
    </rPh>
    <rPh sb="9" eb="10">
      <t>カ</t>
    </rPh>
    <phoneticPr fontId="1"/>
  </si>
  <si>
    <t>鈴鹿営業所　　契約課</t>
    <rPh sb="0" eb="2">
      <t>スズカ</t>
    </rPh>
    <rPh sb="2" eb="5">
      <t>エイギョウショ</t>
    </rPh>
    <rPh sb="7" eb="9">
      <t>ケイヤク</t>
    </rPh>
    <rPh sb="9" eb="10">
      <t>カ</t>
    </rPh>
    <phoneticPr fontId="1"/>
  </si>
  <si>
    <t>岐阜営業所　　契約課</t>
    <rPh sb="0" eb="2">
      <t>ギフ</t>
    </rPh>
    <rPh sb="2" eb="5">
      <t>エイギョウショ</t>
    </rPh>
    <rPh sb="7" eb="9">
      <t>ケイヤク</t>
    </rPh>
    <rPh sb="9" eb="10">
      <t>カ</t>
    </rPh>
    <phoneticPr fontId="1"/>
  </si>
  <si>
    <t>加茂営業所　　契約課</t>
    <rPh sb="0" eb="2">
      <t>カモ</t>
    </rPh>
    <rPh sb="2" eb="5">
      <t>エイギョウショ</t>
    </rPh>
    <rPh sb="7" eb="9">
      <t>ケイヤク</t>
    </rPh>
    <rPh sb="9" eb="10">
      <t>カ</t>
    </rPh>
    <phoneticPr fontId="1"/>
  </si>
  <si>
    <t>高山営業所　　契約課</t>
    <rPh sb="0" eb="2">
      <t>タカヤマ</t>
    </rPh>
    <rPh sb="2" eb="5">
      <t>エイギョウショ</t>
    </rPh>
    <rPh sb="7" eb="9">
      <t>ケイヤク</t>
    </rPh>
    <rPh sb="9" eb="10">
      <t>カ</t>
    </rPh>
    <phoneticPr fontId="1"/>
  </si>
  <si>
    <t>多治見営業所　契約課</t>
    <rPh sb="0" eb="3">
      <t>タジミ</t>
    </rPh>
    <rPh sb="3" eb="6">
      <t>エイギョウショ</t>
    </rPh>
    <rPh sb="7" eb="9">
      <t>ケイヤク</t>
    </rPh>
    <rPh sb="9" eb="10">
      <t>カ</t>
    </rPh>
    <phoneticPr fontId="1"/>
  </si>
  <si>
    <t>長野営業所　　契約課</t>
    <rPh sb="0" eb="2">
      <t>ナガノ</t>
    </rPh>
    <rPh sb="2" eb="5">
      <t>エイギョウショ</t>
    </rPh>
    <rPh sb="7" eb="9">
      <t>ケイヤク</t>
    </rPh>
    <rPh sb="9" eb="10">
      <t>カ</t>
    </rPh>
    <phoneticPr fontId="1"/>
  </si>
  <si>
    <t>松本営業所　　契約課</t>
    <rPh sb="0" eb="2">
      <t>マツモト</t>
    </rPh>
    <rPh sb="2" eb="5">
      <t>エイギョウショ</t>
    </rPh>
    <rPh sb="7" eb="9">
      <t>ケイヤク</t>
    </rPh>
    <rPh sb="9" eb="10">
      <t>カ</t>
    </rPh>
    <phoneticPr fontId="1"/>
  </si>
  <si>
    <t>飯田営業所　　契約課</t>
    <rPh sb="0" eb="2">
      <t>イイダ</t>
    </rPh>
    <rPh sb="2" eb="5">
      <t>エイギョウショ</t>
    </rPh>
    <rPh sb="7" eb="9">
      <t>ケイヤク</t>
    </rPh>
    <rPh sb="9" eb="10">
      <t>カ</t>
    </rPh>
    <phoneticPr fontId="1"/>
  </si>
  <si>
    <t>岡崎営業所　　契約課</t>
    <rPh sb="0" eb="2">
      <t>オカザキ</t>
    </rPh>
    <rPh sb="2" eb="5">
      <t>エイギョウショ</t>
    </rPh>
    <rPh sb="7" eb="9">
      <t>ケイヤク</t>
    </rPh>
    <rPh sb="9" eb="10">
      <t>カ</t>
    </rPh>
    <phoneticPr fontId="1"/>
  </si>
  <si>
    <t>刈谷営業所　　契約課</t>
    <rPh sb="0" eb="2">
      <t>カリヤ</t>
    </rPh>
    <rPh sb="2" eb="5">
      <t>エイギョウショ</t>
    </rPh>
    <rPh sb="7" eb="9">
      <t>ケイヤク</t>
    </rPh>
    <rPh sb="9" eb="10">
      <t>カ</t>
    </rPh>
    <phoneticPr fontId="1"/>
  </si>
  <si>
    <t>豊田営業所　　契約課</t>
    <rPh sb="0" eb="2">
      <t>トヨタ</t>
    </rPh>
    <rPh sb="2" eb="5">
      <t>エイギョウショ</t>
    </rPh>
    <rPh sb="7" eb="9">
      <t>ケイヤク</t>
    </rPh>
    <rPh sb="9" eb="10">
      <t>カ</t>
    </rPh>
    <phoneticPr fontId="1"/>
  </si>
  <si>
    <t>豊橋営業所　　契約課</t>
    <rPh sb="0" eb="2">
      <t>トヨハシ</t>
    </rPh>
    <rPh sb="2" eb="5">
      <t>エイギョウショ</t>
    </rPh>
    <rPh sb="7" eb="9">
      <t>ケイヤク</t>
    </rPh>
    <rPh sb="9" eb="10">
      <t>カ</t>
    </rPh>
    <phoneticPr fontId="1"/>
  </si>
  <si>
    <t>旭名東</t>
    <rPh sb="0" eb="3">
      <t>アサヒメイトウ</t>
    </rPh>
    <phoneticPr fontId="2"/>
  </si>
  <si>
    <t>津</t>
    <rPh sb="0" eb="1">
      <t>ツ</t>
    </rPh>
    <phoneticPr fontId="2"/>
  </si>
  <si>
    <t>安曇野</t>
    <rPh sb="0" eb="2">
      <t>アズミ</t>
    </rPh>
    <rPh sb="2" eb="3">
      <t>ノ</t>
    </rPh>
    <phoneticPr fontId="2"/>
  </si>
  <si>
    <t>◆ お問い合わせ先 ◆</t>
    <rPh sb="3" eb="4">
      <t>ト</t>
    </rPh>
    <rPh sb="5" eb="6">
      <t>ア</t>
    </rPh>
    <rPh sb="8" eb="9">
      <t>サキ</t>
    </rPh>
    <phoneticPr fontId="2"/>
  </si>
  <si>
    <r>
      <t>希望連系点</t>
    </r>
    <r>
      <rPr>
        <vertAlign val="superscript"/>
        <sz val="11"/>
        <color theme="1"/>
        <rFont val="ＭＳ 明朝"/>
        <family val="1"/>
        <charset val="128"/>
      </rPr>
      <t>※2</t>
    </r>
    <rPh sb="0" eb="2">
      <t>キボウ</t>
    </rPh>
    <rPh sb="2" eb="4">
      <t>レンケイ</t>
    </rPh>
    <rPh sb="4" eb="5">
      <t>テン</t>
    </rPh>
    <phoneticPr fontId="2"/>
  </si>
  <si>
    <r>
      <t>最大受電電力</t>
    </r>
    <r>
      <rPr>
        <vertAlign val="superscript"/>
        <sz val="11"/>
        <color theme="1"/>
        <rFont val="ＭＳ 明朝"/>
        <family val="1"/>
        <charset val="128"/>
      </rPr>
      <t>※3</t>
    </r>
    <rPh sb="0" eb="6">
      <t>サイダイジュデンデンリョク</t>
    </rPh>
    <phoneticPr fontId="2"/>
  </si>
  <si>
    <r>
      <t>希望受電電圧</t>
    </r>
    <r>
      <rPr>
        <vertAlign val="superscript"/>
        <sz val="11"/>
        <color theme="1"/>
        <rFont val="ＭＳ 明朝"/>
        <family val="1"/>
        <charset val="128"/>
      </rPr>
      <t>※4</t>
    </r>
    <rPh sb="0" eb="2">
      <t>キボウ</t>
    </rPh>
    <rPh sb="2" eb="4">
      <t>ジュデン</t>
    </rPh>
    <rPh sb="4" eb="6">
      <t>デンアツ</t>
    </rPh>
    <phoneticPr fontId="2"/>
  </si>
  <si>
    <t>□　有　 　□　無</t>
    <rPh sb="2" eb="3">
      <t>アリ</t>
    </rPh>
    <rPh sb="8" eb="9">
      <t>ナ</t>
    </rPh>
    <phoneticPr fontId="2"/>
  </si>
  <si>
    <r>
      <t xml:space="preserve">２．添付書類 </t>
    </r>
    <r>
      <rPr>
        <sz val="11"/>
        <color theme="1"/>
        <rFont val="ＭＳ Ｐゴシック"/>
        <family val="3"/>
        <charset val="128"/>
        <scheme val="minor"/>
      </rPr>
      <t>（※添付書類がある場合のみご記入ください。）</t>
    </r>
    <rPh sb="2" eb="4">
      <t>テンプ</t>
    </rPh>
    <rPh sb="4" eb="6">
      <t>ショルイ</t>
    </rPh>
    <rPh sb="9" eb="11">
      <t>テンプ</t>
    </rPh>
    <rPh sb="11" eb="13">
      <t>ショルイ</t>
    </rPh>
    <rPh sb="16" eb="18">
      <t>バアイ</t>
    </rPh>
    <rPh sb="21" eb="23">
      <t>キニュウ</t>
    </rPh>
    <phoneticPr fontId="2"/>
  </si>
  <si>
    <t>＜留意事項等＞</t>
    <rPh sb="1" eb="3">
      <t>リュウイ</t>
    </rPh>
    <rPh sb="3" eb="5">
      <t>ジコウ</t>
    </rPh>
    <rPh sb="5" eb="6">
      <t>トウ</t>
    </rPh>
    <phoneticPr fontId="2"/>
  </si>
  <si>
    <r>
      <t>・ 事前相談は、連系予定の配電用変電所における変電用変圧器の熱容量から評価した連系制限の
　有無、バンク逆潮流発生の有無を簡易的に確認するものです。
　</t>
    </r>
    <r>
      <rPr>
        <u/>
        <sz val="10"/>
        <color theme="1"/>
        <rFont val="ＭＳ Ｐゴシック"/>
        <family val="3"/>
        <charset val="128"/>
        <scheme val="minor"/>
      </rPr>
      <t xml:space="preserve">特別高圧以上の送変電設備に関する熱容量面での空容量については、当社ＨＰの系統空容量
</t>
    </r>
    <r>
      <rPr>
        <sz val="10"/>
        <color theme="1"/>
        <rFont val="ＭＳ Ｐゴシック"/>
        <family val="3"/>
        <charset val="128"/>
        <scheme val="minor"/>
      </rPr>
      <t>　</t>
    </r>
    <r>
      <rPr>
        <u/>
        <sz val="10"/>
        <color theme="1"/>
        <rFont val="ＭＳ Ｐゴシック"/>
        <family val="3"/>
        <charset val="128"/>
        <scheme val="minor"/>
      </rPr>
      <t>マッピングにてご確認ください</t>
    </r>
    <r>
      <rPr>
        <sz val="10"/>
        <color theme="1"/>
        <rFont val="ＭＳ Ｐゴシック"/>
        <family val="3"/>
        <charset val="128"/>
        <scheme val="minor"/>
      </rPr>
      <t>。</t>
    </r>
    <rPh sb="2" eb="4">
      <t>ジゼン</t>
    </rPh>
    <rPh sb="4" eb="6">
      <t>ソウダン</t>
    </rPh>
    <rPh sb="8" eb="10">
      <t>レンケイ</t>
    </rPh>
    <rPh sb="10" eb="12">
      <t>ヨテイ</t>
    </rPh>
    <rPh sb="13" eb="15">
      <t>ハイデン</t>
    </rPh>
    <rPh sb="15" eb="16">
      <t>ヨウ</t>
    </rPh>
    <rPh sb="16" eb="19">
      <t>ヘンデンショ</t>
    </rPh>
    <rPh sb="23" eb="25">
      <t>ヘンデン</t>
    </rPh>
    <rPh sb="25" eb="26">
      <t>ヨウ</t>
    </rPh>
    <rPh sb="26" eb="29">
      <t>ヘンアツキ</t>
    </rPh>
    <rPh sb="30" eb="33">
      <t>ネツヨウリョウ</t>
    </rPh>
    <rPh sb="35" eb="37">
      <t>ヒョウカ</t>
    </rPh>
    <rPh sb="39" eb="41">
      <t>レンケイ</t>
    </rPh>
    <rPh sb="41" eb="43">
      <t>セイゲン</t>
    </rPh>
    <rPh sb="46" eb="48">
      <t>ウム</t>
    </rPh>
    <rPh sb="52" eb="53">
      <t>ギャク</t>
    </rPh>
    <rPh sb="53" eb="55">
      <t>チョウリュウ</t>
    </rPh>
    <rPh sb="55" eb="57">
      <t>ハッセイ</t>
    </rPh>
    <rPh sb="58" eb="60">
      <t>ウム</t>
    </rPh>
    <rPh sb="61" eb="63">
      <t>カンイ</t>
    </rPh>
    <rPh sb="63" eb="64">
      <t>テキ</t>
    </rPh>
    <rPh sb="65" eb="67">
      <t>カクニン</t>
    </rPh>
    <rPh sb="107" eb="109">
      <t>トウシャ</t>
    </rPh>
    <rPh sb="112" eb="114">
      <t>ケイトウ</t>
    </rPh>
    <rPh sb="114" eb="115">
      <t>ア</t>
    </rPh>
    <rPh sb="115" eb="117">
      <t>ヨウリョウ</t>
    </rPh>
    <rPh sb="127" eb="129">
      <t>カクニン</t>
    </rPh>
    <phoneticPr fontId="2"/>
  </si>
  <si>
    <t>天竜</t>
    <rPh sb="0" eb="2">
      <t>テンリュウ</t>
    </rPh>
    <phoneticPr fontId="2"/>
  </si>
  <si>
    <t>新居</t>
    <rPh sb="0" eb="2">
      <t>アライ</t>
    </rPh>
    <phoneticPr fontId="2"/>
  </si>
  <si>
    <t>浜松、浜北</t>
    <rPh sb="0" eb="2">
      <t>ハママツ</t>
    </rPh>
    <rPh sb="3" eb="5">
      <t>ハマキタ</t>
    </rPh>
    <phoneticPr fontId="2"/>
  </si>
  <si>
    <t>東名高速道路以北以外は「浜北営業所」</t>
    <rPh sb="0" eb="2">
      <t>トウメイ</t>
    </rPh>
    <rPh sb="2" eb="6">
      <t>コウソクドウロ</t>
    </rPh>
    <rPh sb="6" eb="8">
      <t>イホク</t>
    </rPh>
    <rPh sb="8" eb="10">
      <t>イガイ</t>
    </rPh>
    <rPh sb="12" eb="14">
      <t>ハマキタ</t>
    </rPh>
    <rPh sb="14" eb="17">
      <t>エイギョウショ</t>
    </rPh>
    <phoneticPr fontId="2"/>
  </si>
  <si>
    <t>志摩</t>
    <rPh sb="0" eb="2">
      <t>シマ</t>
    </rPh>
    <phoneticPr fontId="2"/>
  </si>
  <si>
    <t>伊勢、志摩</t>
    <rPh sb="0" eb="2">
      <t>イセ</t>
    </rPh>
    <rPh sb="3" eb="5">
      <t>シマ</t>
    </rPh>
    <phoneticPr fontId="2"/>
  </si>
  <si>
    <t>旧度会郡南勢町は「志摩SS」</t>
    <rPh sb="0" eb="1">
      <t>キュウ</t>
    </rPh>
    <rPh sb="1" eb="4">
      <t>ワタライグン</t>
    </rPh>
    <rPh sb="4" eb="6">
      <t>ナンセイ</t>
    </rPh>
    <rPh sb="6" eb="7">
      <t>チョウ</t>
    </rPh>
    <rPh sb="9" eb="11">
      <t>シマ</t>
    </rPh>
    <phoneticPr fontId="2"/>
  </si>
  <si>
    <t>名張</t>
    <rPh sb="0" eb="2">
      <t>ナバリ</t>
    </rPh>
    <phoneticPr fontId="2"/>
  </si>
  <si>
    <t>大台</t>
    <rPh sb="0" eb="2">
      <t>オオダイ</t>
    </rPh>
    <phoneticPr fontId="2"/>
  </si>
  <si>
    <t>揖斐川</t>
    <rPh sb="0" eb="3">
      <t>イビガワ</t>
    </rPh>
    <phoneticPr fontId="2"/>
  </si>
  <si>
    <t>大垣、揖斐川</t>
    <rPh sb="0" eb="2">
      <t>オオガキ</t>
    </rPh>
    <rPh sb="3" eb="6">
      <t>イビガワ</t>
    </rPh>
    <phoneticPr fontId="2"/>
  </si>
  <si>
    <t>西座倉は「揖斐川SS」</t>
    <rPh sb="0" eb="1">
      <t>ニシ</t>
    </rPh>
    <rPh sb="1" eb="2">
      <t>ザ</t>
    </rPh>
    <rPh sb="2" eb="3">
      <t>クラ</t>
    </rPh>
    <rPh sb="5" eb="8">
      <t>イビガワ</t>
    </rPh>
    <phoneticPr fontId="2"/>
  </si>
  <si>
    <t>萩原</t>
    <rPh sb="0" eb="2">
      <t>ハギハラ</t>
    </rPh>
    <phoneticPr fontId="2"/>
  </si>
  <si>
    <t>軽井沢</t>
    <rPh sb="0" eb="3">
      <t>カルイザワ</t>
    </rPh>
    <phoneticPr fontId="2"/>
  </si>
  <si>
    <t>八幡</t>
    <rPh sb="0" eb="2">
      <t>ハチマン</t>
    </rPh>
    <phoneticPr fontId="2"/>
  </si>
  <si>
    <t>木曽福島</t>
    <rPh sb="0" eb="4">
      <t>キソフクシマ</t>
    </rPh>
    <phoneticPr fontId="2"/>
  </si>
  <si>
    <t>大町</t>
    <rPh sb="0" eb="2">
      <t>オオマチ</t>
    </rPh>
    <phoneticPr fontId="2"/>
  </si>
  <si>
    <t>田原</t>
    <rPh sb="0" eb="2">
      <t>タハラトヨタ</t>
    </rPh>
    <phoneticPr fontId="2"/>
  </si>
  <si>
    <t>細江</t>
    <rPh sb="0" eb="2">
      <t>ホソエ</t>
    </rPh>
    <phoneticPr fontId="2"/>
  </si>
  <si>
    <t>新居</t>
    <rPh sb="0" eb="2">
      <t>アライ</t>
    </rPh>
    <phoneticPr fontId="2"/>
  </si>
  <si>
    <t>天竜</t>
    <rPh sb="0" eb="2">
      <t>テンリュウ</t>
    </rPh>
    <phoneticPr fontId="2"/>
  </si>
  <si>
    <t>名張</t>
    <rPh sb="0" eb="2">
      <t>ナバリ</t>
    </rPh>
    <phoneticPr fontId="2"/>
  </si>
  <si>
    <t>大台</t>
    <rPh sb="0" eb="2">
      <t>オオダイ</t>
    </rPh>
    <phoneticPr fontId="2"/>
  </si>
  <si>
    <t>志摩</t>
    <rPh sb="0" eb="2">
      <t>シマ</t>
    </rPh>
    <phoneticPr fontId="2"/>
  </si>
  <si>
    <t>揖斐川</t>
    <rPh sb="0" eb="3">
      <t>イビガワ</t>
    </rPh>
    <phoneticPr fontId="2"/>
  </si>
  <si>
    <t>八幡</t>
    <rPh sb="0" eb="2">
      <t>ハチマン</t>
    </rPh>
    <phoneticPr fontId="2"/>
  </si>
  <si>
    <t>萩原</t>
    <rPh sb="0" eb="2">
      <t>ハギハラ</t>
    </rPh>
    <phoneticPr fontId="2"/>
  </si>
  <si>
    <t>軽井沢</t>
    <rPh sb="0" eb="3">
      <t>カルイザワ</t>
    </rPh>
    <phoneticPr fontId="2"/>
  </si>
  <si>
    <t>木曽福島</t>
    <rPh sb="0" eb="4">
      <t>キソフクシマ</t>
    </rPh>
    <phoneticPr fontId="2"/>
  </si>
  <si>
    <t>大町</t>
    <rPh sb="0" eb="2">
      <t>オオマチ</t>
    </rPh>
    <phoneticPr fontId="2"/>
  </si>
  <si>
    <t>田原</t>
    <rPh sb="0" eb="2">
      <t>タハラ</t>
    </rPh>
    <phoneticPr fontId="2"/>
  </si>
  <si>
    <t>浜松、細江</t>
    <rPh sb="0" eb="2">
      <t>ハママツ</t>
    </rPh>
    <rPh sb="3" eb="5">
      <t>ホソエ</t>
    </rPh>
    <phoneticPr fontId="2"/>
  </si>
  <si>
    <t>旧引差郡引差町、旧細江町、旧三ヶ日町は「細江SS」</t>
    <rPh sb="0" eb="1">
      <t>キュウ</t>
    </rPh>
    <rPh sb="1" eb="2">
      <t>ヒ</t>
    </rPh>
    <rPh sb="2" eb="3">
      <t>サ</t>
    </rPh>
    <rPh sb="3" eb="4">
      <t>グン</t>
    </rPh>
    <rPh sb="4" eb="5">
      <t>イン</t>
    </rPh>
    <rPh sb="5" eb="6">
      <t>サ</t>
    </rPh>
    <rPh sb="6" eb="7">
      <t>チョウ</t>
    </rPh>
    <rPh sb="8" eb="9">
      <t>キュウ</t>
    </rPh>
    <rPh sb="9" eb="11">
      <t>ホソエ</t>
    </rPh>
    <rPh sb="11" eb="12">
      <t>マチ</t>
    </rPh>
    <rPh sb="13" eb="14">
      <t>キュウ</t>
    </rPh>
    <rPh sb="14" eb="18">
      <t>ミッカビチョウ</t>
    </rPh>
    <rPh sb="20" eb="22">
      <t>ホソエ</t>
    </rPh>
    <phoneticPr fontId="2"/>
  </si>
  <si>
    <t>先日お申込みいただきました事前相談につきまして、添付のとおり回答いたします。</t>
    <rPh sb="0" eb="2">
      <t>センジツ</t>
    </rPh>
    <rPh sb="3" eb="5">
      <t>モウシコ</t>
    </rPh>
    <phoneticPr fontId="2"/>
  </si>
  <si>
    <t>バンク逆潮流対策工事を実施せずに連系可能な空き容量</t>
    <rPh sb="3" eb="4">
      <t>ギャク</t>
    </rPh>
    <rPh sb="4" eb="6">
      <t>チョウリュウ</t>
    </rPh>
    <rPh sb="6" eb="8">
      <t>タイサク</t>
    </rPh>
    <rPh sb="8" eb="10">
      <t>コウジ</t>
    </rPh>
    <rPh sb="11" eb="13">
      <t>ジッシ</t>
    </rPh>
    <rPh sb="16" eb="18">
      <t>レンケイ</t>
    </rPh>
    <rPh sb="18" eb="20">
      <t>カノウ</t>
    </rPh>
    <rPh sb="21" eb="22">
      <t>ア</t>
    </rPh>
    <rPh sb="23" eb="25">
      <t>ヨウリョウ</t>
    </rPh>
    <phoneticPr fontId="2"/>
  </si>
  <si>
    <t>熱容量対策工事を実施せずに連系可能な空き容量</t>
    <rPh sb="0" eb="3">
      <t>ネツヨウリョウ</t>
    </rPh>
    <rPh sb="3" eb="5">
      <t>タイサク</t>
    </rPh>
    <rPh sb="5" eb="7">
      <t>コウジ</t>
    </rPh>
    <rPh sb="8" eb="10">
      <t>ジッシ</t>
    </rPh>
    <rPh sb="13" eb="15">
      <t>レンケイ</t>
    </rPh>
    <rPh sb="15" eb="17">
      <t>カノウ</t>
    </rPh>
    <rPh sb="18" eb="19">
      <t>ア</t>
    </rPh>
    <rPh sb="20" eb="22">
      <t>ヨウリョウ</t>
    </rPh>
    <phoneticPr fontId="2"/>
  </si>
  <si>
    <t>〒460-8310　名古屋市中区千代田2-12-14</t>
    <phoneticPr fontId="2"/>
  </si>
  <si>
    <t>〒506-0005　高山市七日町3-55-1</t>
    <phoneticPr fontId="2"/>
  </si>
  <si>
    <t>〒488-0823　尾張旭市庄南町2-1-10</t>
    <phoneticPr fontId="2"/>
  </si>
  <si>
    <t>〒455-0804　名古屋市港区当知3-2601</t>
    <phoneticPr fontId="2"/>
  </si>
  <si>
    <t>〒459-8001　名古屋市緑区大高町字東正地71-1</t>
    <phoneticPr fontId="2"/>
  </si>
  <si>
    <t>〒485-8750　小牧市大字久保一色字佃1010-1</t>
    <phoneticPr fontId="2"/>
  </si>
  <si>
    <t>〒422-8006　静岡市駿河区曲金6-3-38</t>
    <phoneticPr fontId="2"/>
  </si>
  <si>
    <t>〒422-8006　静岡市駿河区曲金6-3-38</t>
    <phoneticPr fontId="2"/>
  </si>
  <si>
    <t>〒426-0037　藤枝市青木2-17-39</t>
    <phoneticPr fontId="2"/>
  </si>
  <si>
    <t>〒426-0037　藤枝市青木2-17-39</t>
    <phoneticPr fontId="2"/>
  </si>
  <si>
    <t>〒432-8541　浜松市中区鴨江町22-1</t>
    <phoneticPr fontId="2"/>
  </si>
  <si>
    <t>〒432-8541　浜松市中区鴨江町22-1</t>
    <phoneticPr fontId="2"/>
  </si>
  <si>
    <t>〒436-0056　掛川市中央1-5-8</t>
    <phoneticPr fontId="2"/>
  </si>
  <si>
    <t>〒514-8558　津市丸之内2-21</t>
    <phoneticPr fontId="2"/>
  </si>
  <si>
    <t>〒515-0033　松阪市垣鼻町454-5</t>
    <phoneticPr fontId="2"/>
  </si>
  <si>
    <t>〒510-0098　四日市市北条町3-15</t>
    <phoneticPr fontId="2"/>
  </si>
  <si>
    <t>〒513-0834　鈴鹿市庄野羽山4-19-22</t>
    <phoneticPr fontId="2"/>
  </si>
  <si>
    <t>〒500-8702　岐阜市美江寺町2-5</t>
    <phoneticPr fontId="2"/>
  </si>
  <si>
    <t>〒505-0033　美濃加茂市中富町1-10-16</t>
    <phoneticPr fontId="2"/>
  </si>
  <si>
    <t>〒505-0033　美濃加茂市中富町1-10-16</t>
    <phoneticPr fontId="2"/>
  </si>
  <si>
    <t>〒505-0033　美濃加茂市中富町1-10-16</t>
    <phoneticPr fontId="2"/>
  </si>
  <si>
    <t>〒507-8527　多治見市上野町5-1</t>
    <phoneticPr fontId="2"/>
  </si>
  <si>
    <t>〒380-0805　長野市柳町18</t>
    <phoneticPr fontId="2"/>
  </si>
  <si>
    <t>〒386-8705　上田市中央1-7-29</t>
    <phoneticPr fontId="2"/>
  </si>
  <si>
    <t>〒390-8506　松本市埋橋1-5-3</t>
    <phoneticPr fontId="2"/>
  </si>
  <si>
    <t>〒390-8506　松本市埋橋1-5-3</t>
    <phoneticPr fontId="2"/>
  </si>
  <si>
    <t>〒393-0087　諏訪郡下諏訪町西鷹野町4559-43</t>
    <phoneticPr fontId="2"/>
  </si>
  <si>
    <t>〒395-8622　飯田市吾妻町100</t>
    <phoneticPr fontId="2"/>
  </si>
  <si>
    <t>〒444-8606　岡崎市戸崎町字大道東7</t>
    <phoneticPr fontId="2"/>
  </si>
  <si>
    <t>〒444-8606　岡崎市戸崎町字大道東7</t>
    <phoneticPr fontId="2"/>
  </si>
  <si>
    <t>〒448-0857　刈谷市大手町4-6</t>
    <phoneticPr fontId="2"/>
  </si>
  <si>
    <t>〒471-0869　豊田市十塚町1-1-1</t>
    <phoneticPr fontId="2"/>
  </si>
  <si>
    <t>〒440-8691　豊橋市神明町89</t>
    <phoneticPr fontId="2"/>
  </si>
  <si>
    <t>００ア１１１</t>
    <phoneticPr fontId="2"/>
  </si>
  <si>
    <t>◆発電設備等設置場所の位置図</t>
    <phoneticPr fontId="2"/>
  </si>
  <si>
    <t>該当営業所および電柱番号から連系予定変電所・バンク情報、既設配電線路亘長を検索</t>
    <rPh sb="0" eb="2">
      <t>ガイトウ</t>
    </rPh>
    <rPh sb="2" eb="5">
      <t>エイギョウショ</t>
    </rPh>
    <rPh sb="8" eb="10">
      <t>デンチュウ</t>
    </rPh>
    <rPh sb="10" eb="12">
      <t>バンゴウ</t>
    </rPh>
    <rPh sb="14" eb="16">
      <t>レンケイ</t>
    </rPh>
    <rPh sb="16" eb="18">
      <t>ヨテイ</t>
    </rPh>
    <rPh sb="18" eb="21">
      <t>ヘンデンショ</t>
    </rPh>
    <rPh sb="25" eb="27">
      <t>ジョウホウ</t>
    </rPh>
    <rPh sb="28" eb="30">
      <t>キセツ</t>
    </rPh>
    <rPh sb="30" eb="36">
      <t>ハイデンセンロコウチョウ</t>
    </rPh>
    <rPh sb="37" eb="39">
      <t>ケンサク</t>
    </rPh>
    <phoneticPr fontId="2"/>
  </si>
  <si>
    <t>【参考】 回答内容イメージ図</t>
    <rPh sb="1" eb="3">
      <t>サンコウ</t>
    </rPh>
    <rPh sb="5" eb="7">
      <t>カイトウ</t>
    </rPh>
    <rPh sb="7" eb="9">
      <t>ナイヨウ</t>
    </rPh>
    <rPh sb="13" eb="14">
      <t>ズ</t>
    </rPh>
    <phoneticPr fontId="2"/>
  </si>
  <si>
    <t>変電所</t>
    <rPh sb="0" eb="3">
      <t>ヘンデンショ</t>
    </rPh>
    <phoneticPr fontId="2"/>
  </si>
  <si>
    <t>発電
設備</t>
    <rPh sb="0" eb="2">
      <t>ハツデン</t>
    </rPh>
    <rPh sb="3" eb="5">
      <t>セツビ</t>
    </rPh>
    <phoneticPr fontId="2"/>
  </si>
  <si>
    <t>kW</t>
    <phoneticPr fontId="2"/>
  </si>
  <si>
    <t>変電所までの既設配電線路亘長：</t>
    <rPh sb="0" eb="3">
      <t>ヘンデンショ</t>
    </rPh>
    <rPh sb="6" eb="8">
      <t>キセツ</t>
    </rPh>
    <rPh sb="8" eb="10">
      <t>ハイデン</t>
    </rPh>
    <rPh sb="10" eb="12">
      <t>センロ</t>
    </rPh>
    <rPh sb="12" eb="14">
      <t>コウチョウ</t>
    </rPh>
    <phoneticPr fontId="2"/>
  </si>
  <si>
    <t>km</t>
    <phoneticPr fontId="2"/>
  </si>
  <si>
    <t>↑</t>
    <phoneticPr fontId="2"/>
  </si>
  <si>
    <t>電柱番号：
（ 連系点 ）　　</t>
    <rPh sb="0" eb="2">
      <t>デンチュウ</t>
    </rPh>
    <rPh sb="2" eb="4">
      <t>バンゴウ</t>
    </rPh>
    <rPh sb="8" eb="10">
      <t>レンケイ</t>
    </rPh>
    <rPh sb="10" eb="11">
      <t>テン</t>
    </rPh>
    <phoneticPr fontId="2"/>
  </si>
  <si>
    <t>・ 当社ではより多くの高圧太陽光をはじめとした再生可能エネルギー発電設備の系統連系が可能となる
　よう「PCSの力率一定制御（力率値90％）」の採用をお願いしております（下記資料参照）。
　ご協力のほど、よろしくお願いいたします。</t>
    <phoneticPr fontId="2"/>
  </si>
  <si>
    <r>
      <t>・ ご契約手続きに関する事項等につきましては、当社HPをご確認ください。
　</t>
    </r>
    <r>
      <rPr>
        <u/>
        <sz val="10"/>
        <color theme="1"/>
        <rFont val="ＭＳ Ｐゴシック"/>
        <family val="3"/>
        <charset val="128"/>
        <scheme val="minor"/>
      </rPr>
      <t xml:space="preserve">売電開始までには「接続検討」および「契約申込み」の手続きが必要となります。両手続に関する所要期間
</t>
    </r>
    <r>
      <rPr>
        <sz val="10"/>
        <color theme="1"/>
        <rFont val="ＭＳ Ｐゴシック"/>
        <family val="3"/>
        <charset val="128"/>
        <scheme val="minor"/>
      </rPr>
      <t>　</t>
    </r>
    <r>
      <rPr>
        <u/>
        <sz val="10"/>
        <color theme="1"/>
        <rFont val="ＭＳ Ｐゴシック"/>
        <family val="3"/>
        <charset val="128"/>
        <scheme val="minor"/>
      </rPr>
      <t>（受付～回答まで）には十分ご留意ください</t>
    </r>
    <r>
      <rPr>
        <sz val="10"/>
        <color theme="1"/>
        <rFont val="ＭＳ Ｐゴシック"/>
        <family val="3"/>
        <charset val="128"/>
        <scheme val="minor"/>
      </rPr>
      <t xml:space="preserve">。　【 </t>
    </r>
    <r>
      <rPr>
        <u/>
        <sz val="10"/>
        <color theme="1"/>
        <rFont val="ＭＳ Ｐゴシック"/>
        <family val="3"/>
        <charset val="128"/>
        <scheme val="minor"/>
      </rPr>
      <t>接続検討：原則３ヵ月以内</t>
    </r>
    <r>
      <rPr>
        <sz val="10"/>
        <color theme="1"/>
        <rFont val="ＭＳ Ｐゴシック"/>
        <family val="3"/>
        <charset val="128"/>
        <scheme val="minor"/>
      </rPr>
      <t>　　</t>
    </r>
    <r>
      <rPr>
        <u/>
        <sz val="10"/>
        <color theme="1"/>
        <rFont val="ＭＳ Ｐゴシック"/>
        <family val="3"/>
        <charset val="128"/>
        <scheme val="minor"/>
      </rPr>
      <t>契約申込み：原則６ヵ月以内</t>
    </r>
    <r>
      <rPr>
        <sz val="10"/>
        <color theme="1"/>
        <rFont val="ＭＳ Ｐゴシック"/>
        <family val="3"/>
        <charset val="128"/>
        <scheme val="minor"/>
      </rPr>
      <t xml:space="preserve"> 】</t>
    </r>
    <rPh sb="3" eb="5">
      <t>ケイヤク</t>
    </rPh>
    <rPh sb="5" eb="7">
      <t>テツヅ</t>
    </rPh>
    <rPh sb="9" eb="10">
      <t>カン</t>
    </rPh>
    <rPh sb="12" eb="14">
      <t>ジコウ</t>
    </rPh>
    <rPh sb="14" eb="15">
      <t>トウ</t>
    </rPh>
    <rPh sb="23" eb="25">
      <t>トウシャ</t>
    </rPh>
    <rPh sb="29" eb="31">
      <t>カクニン</t>
    </rPh>
    <rPh sb="38" eb="40">
      <t>バイデン</t>
    </rPh>
    <rPh sb="40" eb="42">
      <t>カイシ</t>
    </rPh>
    <rPh sb="47" eb="49">
      <t>セツゾク</t>
    </rPh>
    <rPh sb="49" eb="51">
      <t>ケントウ</t>
    </rPh>
    <rPh sb="56" eb="58">
      <t>ケイヤク</t>
    </rPh>
    <rPh sb="58" eb="60">
      <t>モウシコ</t>
    </rPh>
    <rPh sb="63" eb="65">
      <t>テツヅ</t>
    </rPh>
    <rPh sb="67" eb="69">
      <t>ヒツヨウ</t>
    </rPh>
    <rPh sb="75" eb="76">
      <t>リョウ</t>
    </rPh>
    <rPh sb="76" eb="78">
      <t>テツヅキ</t>
    </rPh>
    <rPh sb="79" eb="80">
      <t>カン</t>
    </rPh>
    <rPh sb="82" eb="84">
      <t>ショヨウ</t>
    </rPh>
    <rPh sb="84" eb="86">
      <t>キカン</t>
    </rPh>
    <rPh sb="89" eb="91">
      <t>ウケツ</t>
    </rPh>
    <rPh sb="92" eb="94">
      <t>カイトウ</t>
    </rPh>
    <rPh sb="99" eb="101">
      <t>ジュウブン</t>
    </rPh>
    <rPh sb="102" eb="104">
      <t>リュウイ</t>
    </rPh>
    <rPh sb="112" eb="114">
      <t>セツゾク</t>
    </rPh>
    <rPh sb="114" eb="116">
      <t>ケントウ</t>
    </rPh>
    <rPh sb="117" eb="119">
      <t>ゲンソク</t>
    </rPh>
    <rPh sb="121" eb="122">
      <t>ゲツ</t>
    </rPh>
    <rPh sb="122" eb="124">
      <t>イナイ</t>
    </rPh>
    <rPh sb="126" eb="128">
      <t>ケイヤク</t>
    </rPh>
    <rPh sb="128" eb="130">
      <t>モウシコ</t>
    </rPh>
    <rPh sb="132" eb="134">
      <t>ゲンソク</t>
    </rPh>
    <rPh sb="136" eb="137">
      <t>ゲツ</t>
    </rPh>
    <rPh sb="137" eb="139">
      <t>イナイ</t>
    </rPh>
    <phoneticPr fontId="2"/>
  </si>
  <si>
    <t>取扱注意</t>
  </si>
  <si>
    <t>配　変　バ　ン　ク　空　容　量　算　出　表</t>
  </si>
  <si>
    <t xml:space="preserve">作成日 </t>
  </si>
  <si>
    <t>バンク容量：</t>
  </si>
  <si>
    <t>MVA</t>
  </si>
  <si>
    <t>バンク容量（×力率0.95）：</t>
  </si>
  <si>
    <t>MW</t>
  </si>
  <si>
    <t>逆潮流対策：</t>
  </si>
  <si>
    <t>（単位：kW）</t>
  </si>
  <si>
    <t>最低負荷
反映日</t>
  </si>
  <si>
    <t>電圧区分</t>
  </si>
  <si>
    <t>発電種類</t>
  </si>
  <si>
    <t>申込容量
（kW）</t>
  </si>
  <si>
    <t>時刻</t>
  </si>
  <si>
    <t>最低値</t>
  </si>
  <si>
    <t>(1～24時)</t>
  </si>
  <si>
    <t>(9～14時)</t>
  </si>
  <si>
    <t>高圧</t>
  </si>
  <si>
    <t>太陽光</t>
  </si>
  <si>
    <t>風力</t>
  </si>
  <si>
    <t>水力</t>
  </si>
  <si>
    <t>バイオマス</t>
  </si>
  <si>
    <t>地熱</t>
  </si>
  <si>
    <t>その他</t>
  </si>
  <si>
    <t>低圧</t>
  </si>
  <si>
    <t>(e=b+c)連系容量</t>
  </si>
  <si>
    <t>(f=a-e)配変ﾊﾞﾝｸ空容量</t>
  </si>
  <si>
    <t>（※１）バンク最低負荷は、EMIS最低値を発電設備出力にて補正した実需要を反映。</t>
  </si>
  <si>
    <t>（※２）発電設備の出力カーブは、標準出力カーブ（各発電設備の出力予想）に基づき自動反映される。</t>
  </si>
  <si>
    <t>　　　　発電事業者から発電出力カーブが提出された場合は、別途発電設備出力カーブ設定画面より変更する。（時間毎の出力予測データでも可、季節毎等複数の発電出力カーブがある場合は、その最大値とする。）</t>
  </si>
  <si>
    <t>【配変バンク空容量】</t>
  </si>
  <si>
    <t>kW</t>
  </si>
  <si>
    <t>※逆潮流対策「未計画」時に表示</t>
  </si>
  <si>
    <t>※逆潮流対策「計画中」「済」時に表示</t>
  </si>
  <si>
    <t>←　空き容量データ貼り付け判定</t>
    <rPh sb="2" eb="3">
      <t>ア</t>
    </rPh>
    <rPh sb="4" eb="6">
      <t>ヨウリョウ</t>
    </rPh>
    <rPh sb="9" eb="10">
      <t>ハ</t>
    </rPh>
    <rPh sb="11" eb="12">
      <t>ツ</t>
    </rPh>
    <rPh sb="13" eb="15">
      <t>ハンテイ</t>
    </rPh>
    <phoneticPr fontId="2"/>
  </si>
  <si>
    <t>(a)ﾊﾞﾝｸ最低負荷※１</t>
  </si>
  <si>
    <t>(b)既連系量※２</t>
  </si>
  <si>
    <t>(c)未連系量※２</t>
  </si>
  <si>
    <t>※　上記図は、回答内容を把握しやすいよう簡易的に作成したイメージ図であり、実際の設備形態を表すものではありません。</t>
    <rPh sb="2" eb="4">
      <t>ジョウキ</t>
    </rPh>
    <rPh sb="4" eb="5">
      <t>ズ</t>
    </rPh>
    <rPh sb="7" eb="9">
      <t>カイトウ</t>
    </rPh>
    <rPh sb="9" eb="11">
      <t>ナイヨウ</t>
    </rPh>
    <rPh sb="12" eb="14">
      <t>ハアク</t>
    </rPh>
    <rPh sb="20" eb="22">
      <t>カンイ</t>
    </rPh>
    <rPh sb="22" eb="23">
      <t>テキ</t>
    </rPh>
    <rPh sb="24" eb="26">
      <t>サクセイ</t>
    </rPh>
    <rPh sb="32" eb="33">
      <t>ズ</t>
    </rPh>
    <rPh sb="37" eb="39">
      <t>ジッサイ</t>
    </rPh>
    <rPh sb="40" eb="42">
      <t>セツビ</t>
    </rPh>
    <rPh sb="42" eb="44">
      <t>ケイタイ</t>
    </rPh>
    <rPh sb="45" eb="46">
      <t>アラワ</t>
    </rPh>
    <phoneticPr fontId="2"/>
  </si>
  <si>
    <t>　・　発電設備等設置場所の位置図</t>
    <phoneticPr fontId="2"/>
  </si>
  <si>
    <t>太陽光発電設備における「パワーコンディショナー（PCS）の力率一定制御」採用のお願いについて</t>
  </si>
  <si>
    <t>〒460-8310　名古屋市中区千代田2-12-14</t>
  </si>
  <si>
    <t>〒514-8558　津市丸之内2-21</t>
  </si>
  <si>
    <t>〒515-0033　松阪市垣鼻町454-5</t>
  </si>
  <si>
    <t>津、伊賀、鈴鹿</t>
    <rPh sb="0" eb="1">
      <t>ツ</t>
    </rPh>
    <rPh sb="2" eb="4">
      <t>イガ</t>
    </rPh>
    <rPh sb="5" eb="7">
      <t>スズカ</t>
    </rPh>
    <phoneticPr fontId="2"/>
  </si>
  <si>
    <t>萩原</t>
    <rPh sb="0" eb="2">
      <t>ハギワラ</t>
    </rPh>
    <phoneticPr fontId="2"/>
  </si>
  <si>
    <t>2019年05月23日</t>
  </si>
  <si>
    <t>バンク逆潮流対策工事を実施せずに連系可能な空容量</t>
    <phoneticPr fontId="50"/>
  </si>
  <si>
    <t>熱容量対策工事を実施せずに連系可能な空容量（当該バンク）</t>
    <phoneticPr fontId="50"/>
  </si>
  <si>
    <t>熱容量対策工事を実施せずに連系可能な空容量（変電所計）</t>
    <rPh sb="22" eb="24">
      <t>ヘンデン</t>
    </rPh>
    <rPh sb="24" eb="25">
      <t>ショ</t>
    </rPh>
    <phoneticPr fontId="50"/>
  </si>
  <si>
    <t>上位系ネック容量【参考】</t>
    <phoneticPr fontId="50"/>
  </si>
  <si>
    <t>中部電力パワーグリッド株式会社</t>
    <phoneticPr fontId="2"/>
  </si>
  <si>
    <t>中部電力パワーグリッド株式会社</t>
    <phoneticPr fontId="2"/>
  </si>
  <si>
    <t>中部電力パワーグリッド株式会社</t>
    <phoneticPr fontId="2"/>
  </si>
  <si>
    <t>佐久営業所　　契約課</t>
    <rPh sb="0" eb="2">
      <t>サク</t>
    </rPh>
    <rPh sb="2" eb="5">
      <t>エイギョウショ</t>
    </rPh>
    <rPh sb="7" eb="9">
      <t>ケイヤク</t>
    </rPh>
    <rPh sb="9" eb="10">
      <t>カ</t>
    </rPh>
    <phoneticPr fontId="1"/>
  </si>
  <si>
    <t>〒385-0054　佐久市跡部167-1</t>
    <rPh sb="10" eb="13">
      <t>サクシ</t>
    </rPh>
    <rPh sb="13" eb="15">
      <t>アトベ</t>
    </rPh>
    <phoneticPr fontId="2"/>
  </si>
  <si>
    <t>ue-uketuke.129h@chuden.co.jp</t>
  </si>
  <si>
    <t>ue-uketuke.111h@chuden.co.jp</t>
  </si>
  <si>
    <t>ue-uketuke.117h@chuden.co.jp</t>
  </si>
  <si>
    <t>ue-uketuke.160h@chuden.co.jp</t>
  </si>
  <si>
    <t>ue-uketuke.152h@chuden.co.jp</t>
  </si>
  <si>
    <t>ue-uketuke.610h@chuden.co.jp</t>
  </si>
  <si>
    <t>ue-uketuke.620h@chuden.co.jp</t>
  </si>
  <si>
    <t>ue-uketuke.640h@chuden.co.jp</t>
  </si>
  <si>
    <t>ue-uketuke.630h@chuden.co.jp</t>
  </si>
  <si>
    <t>ue-uketuke.210h@chuden.co.jp</t>
  </si>
  <si>
    <t>ue-uketuke.230h@chuden.co.jp</t>
  </si>
  <si>
    <t>ue-uketuke.250h@chuden.co.jp</t>
  </si>
  <si>
    <t>ue-uketuke.240h@chuden.co.jp</t>
  </si>
  <si>
    <t>ue-uketuke.310h@chuden.co.jp</t>
  </si>
  <si>
    <t>ue-uketuke.320h@chuden.co.jp</t>
  </si>
  <si>
    <t>ue-uketuke.340h@chuden.co.jp</t>
  </si>
  <si>
    <t>ue-uketuke.342h@chuden.co.jp</t>
  </si>
  <si>
    <t>ue-uketuke.410h@chuden.co.jp</t>
  </si>
  <si>
    <t>ue-uketuke.431h@chuden.co.jp</t>
  </si>
  <si>
    <t>ue-uketuke.440h@chuden.co.jp</t>
  </si>
  <si>
    <t>ue-uketuke.450h@chuden.co.jp</t>
  </si>
  <si>
    <t>ue-uketuke.510h@chuden.co.jp</t>
  </si>
  <si>
    <t>ue-uketuke.520h@chuden.co.jp</t>
  </si>
  <si>
    <t>ue-uketuke.522h@chuden.co.jp</t>
  </si>
  <si>
    <t>ue-uketuke.530h@chuden.co.jp</t>
  </si>
  <si>
    <t>ue-uketuke.540h@chuden.co.jp</t>
  </si>
  <si>
    <t>ue-uketuke.550h@chuden.co.jp</t>
  </si>
  <si>
    <t>中部電力パワーグリッド｜売電開始までの手続きについて（高圧）新規申し込みについて</t>
  </si>
  <si>
    <t>中部電力パワーグリッド｜系統空容量マッピング - 電力系統利用ルールおよび当社系統情報の公開</t>
  </si>
  <si>
    <t>2020/4/1修正済み</t>
    <rPh sb="8" eb="10">
      <t>シュウセイ</t>
    </rPh>
    <rPh sb="10" eb="11">
      <t>ズ</t>
    </rPh>
    <phoneticPr fontId="2"/>
  </si>
  <si>
    <t>静岡県</t>
  </si>
  <si>
    <t>三重県</t>
    <rPh sb="0" eb="2">
      <t>ミエ</t>
    </rPh>
    <phoneticPr fontId="2"/>
  </si>
  <si>
    <t>岐阜県</t>
  </si>
  <si>
    <t>長野県</t>
  </si>
  <si>
    <t>都道府県</t>
    <rPh sb="0" eb="4">
      <t>トドウフケン</t>
    </rPh>
    <phoneticPr fontId="2"/>
  </si>
  <si>
    <r>
      <rPr>
        <b/>
        <sz val="11"/>
        <color theme="1"/>
        <rFont val="ＭＳ ゴシック"/>
        <family val="3"/>
        <charset val="128"/>
      </rPr>
      <t xml:space="preserve">２．添付書類 </t>
    </r>
    <r>
      <rPr>
        <sz val="11"/>
        <color theme="1"/>
        <rFont val="ＭＳ ゴシック"/>
        <family val="3"/>
        <charset val="128"/>
      </rPr>
      <t>（※添付書類がある場合のみご記入ください。）</t>
    </r>
    <rPh sb="2" eb="4">
      <t>テンプ</t>
    </rPh>
    <rPh sb="4" eb="6">
      <t>ショルイ</t>
    </rPh>
    <rPh sb="9" eb="11">
      <t>テンプ</t>
    </rPh>
    <rPh sb="11" eb="13">
      <t>ショルイ</t>
    </rPh>
    <rPh sb="16" eb="18">
      <t>バアイ</t>
    </rPh>
    <rPh sb="21" eb="23">
      <t>キニュウ</t>
    </rPh>
    <phoneticPr fontId="2"/>
  </si>
  <si>
    <t>【　　　　有の場合設備名記入　　　　】</t>
    <phoneticPr fontId="2"/>
  </si>
  <si>
    <t>以　上</t>
    <rPh sb="0" eb="1">
      <t>イ</t>
    </rPh>
    <rPh sb="2" eb="3">
      <t>ウエ</t>
    </rPh>
    <phoneticPr fontId="2"/>
  </si>
  <si>
    <t>　　　　　　　　　　　　　　秘密情報　　目的外使用・第三者への開示を禁止します　　中部電力パワーグリッド株式会社</t>
    <rPh sb="14" eb="16">
      <t>ヒミツ</t>
    </rPh>
    <rPh sb="16" eb="18">
      <t>ジョウホウ</t>
    </rPh>
    <rPh sb="20" eb="22">
      <t>モクテキ</t>
    </rPh>
    <rPh sb="22" eb="23">
      <t>ガイ</t>
    </rPh>
    <rPh sb="23" eb="25">
      <t>シヨウ</t>
    </rPh>
    <rPh sb="26" eb="29">
      <t>ダイサンシャ</t>
    </rPh>
    <rPh sb="31" eb="33">
      <t>カイジ</t>
    </rPh>
    <rPh sb="34" eb="36">
      <t>キンシ</t>
    </rPh>
    <phoneticPr fontId="2"/>
  </si>
  <si>
    <r>
      <t>熱容量に起因する
連系制限の有無</t>
    </r>
    <r>
      <rPr>
        <vertAlign val="superscript"/>
        <sz val="11"/>
        <color theme="1"/>
        <rFont val="ＭＳ 明朝"/>
        <family val="1"/>
        <charset val="128"/>
      </rPr>
      <t>※１</t>
    </r>
    <phoneticPr fontId="2"/>
  </si>
  <si>
    <r>
      <t>ノンファーム型接続の適用・非適用
【】内はノンファーム型接続
適用系統</t>
    </r>
    <r>
      <rPr>
        <vertAlign val="superscript"/>
        <sz val="11"/>
        <color theme="1"/>
        <rFont val="ＭＳ 明朝"/>
        <family val="1"/>
        <charset val="128"/>
      </rPr>
      <t>※２</t>
    </r>
    <r>
      <rPr>
        <sz val="11"/>
        <color theme="1"/>
        <rFont val="ＭＳ Ｐゴシック"/>
        <family val="2"/>
        <charset val="128"/>
        <scheme val="minor"/>
      </rPr>
      <t/>
    </r>
    <rPh sb="6" eb="7">
      <t>ガタ</t>
    </rPh>
    <rPh sb="7" eb="9">
      <t>セツゾク</t>
    </rPh>
    <rPh sb="10" eb="12">
      <t>テキヨウ</t>
    </rPh>
    <rPh sb="13" eb="14">
      <t>ヒ</t>
    </rPh>
    <rPh sb="14" eb="16">
      <t>テキヨウ</t>
    </rPh>
    <rPh sb="19" eb="20">
      <t>ナイ</t>
    </rPh>
    <rPh sb="27" eb="28">
      <t>ガタ</t>
    </rPh>
    <rPh sb="28" eb="30">
      <t>セツゾク</t>
    </rPh>
    <rPh sb="31" eb="33">
      <t>テキヨウ</t>
    </rPh>
    <rPh sb="33" eb="35">
      <t>ケイトウ</t>
    </rPh>
    <phoneticPr fontId="2"/>
  </si>
  <si>
    <r>
      <t>連系制限ありの場合の
連系可能な最大受電電力</t>
    </r>
    <r>
      <rPr>
        <vertAlign val="superscript"/>
        <sz val="11"/>
        <color theme="1"/>
        <rFont val="ＭＳ 明朝"/>
        <family val="1"/>
        <charset val="128"/>
      </rPr>
      <t>※１</t>
    </r>
    <rPh sb="0" eb="2">
      <t>レンケイ</t>
    </rPh>
    <rPh sb="2" eb="4">
      <t>セイゲン</t>
    </rPh>
    <rPh sb="7" eb="9">
      <t>バアイ</t>
    </rPh>
    <rPh sb="11" eb="13">
      <t>レンケイ</t>
    </rPh>
    <rPh sb="13" eb="15">
      <t>カノウ</t>
    </rPh>
    <rPh sb="16" eb="18">
      <t>サイダイ</t>
    </rPh>
    <rPh sb="18" eb="22">
      <t>ジュデンデンリョク</t>
    </rPh>
    <phoneticPr fontId="2"/>
  </si>
  <si>
    <r>
      <t>※バンク逆潮流</t>
    </r>
    <r>
      <rPr>
        <vertAlign val="superscript"/>
        <sz val="9"/>
        <color theme="1"/>
        <rFont val="ＭＳ Ｐゴシック"/>
        <family val="3"/>
        <charset val="128"/>
        <scheme val="minor"/>
      </rPr>
      <t>※３</t>
    </r>
    <r>
      <rPr>
        <sz val="9"/>
        <color theme="1"/>
        <rFont val="ＭＳ Ｐゴシック"/>
        <family val="3"/>
        <charset val="128"/>
        <scheme val="minor"/>
      </rPr>
      <t>が発生する場合、対策工事が必要となる場合があります。</t>
    </r>
    <rPh sb="4" eb="7">
      <t>ギャクチョウリュウ</t>
    </rPh>
    <rPh sb="10" eb="12">
      <t>ハッセイ</t>
    </rPh>
    <rPh sb="14" eb="16">
      <t>バアイ</t>
    </rPh>
    <rPh sb="17" eb="21">
      <t>タイサクコウジ</t>
    </rPh>
    <rPh sb="22" eb="24">
      <t>ヒツヨウ</t>
    </rPh>
    <rPh sb="27" eb="29">
      <t>バアイ</t>
    </rPh>
    <phoneticPr fontId="2"/>
  </si>
  <si>
    <r>
      <t>連系点（想定）</t>
    </r>
    <r>
      <rPr>
        <vertAlign val="superscript"/>
        <sz val="11"/>
        <color theme="1"/>
        <rFont val="ＭＳ 明朝"/>
        <family val="1"/>
        <charset val="128"/>
      </rPr>
      <t>※４</t>
    </r>
    <rPh sb="0" eb="2">
      <t>レンケイ</t>
    </rPh>
    <rPh sb="2" eb="3">
      <t>テン</t>
    </rPh>
    <rPh sb="4" eb="6">
      <t>ソウテイ</t>
    </rPh>
    <phoneticPr fontId="2"/>
  </si>
  <si>
    <t>［非適用］・［適用］</t>
    <rPh sb="1" eb="2">
      <t>ヒ</t>
    </rPh>
    <rPh sb="2" eb="4">
      <t>テキヨウ</t>
    </rPh>
    <rPh sb="7" eb="9">
      <t>テキヨウ</t>
    </rPh>
    <phoneticPr fontId="2"/>
  </si>
  <si>
    <t>※１　熱容量に起因する連系制限を考慮した連系可能な最大受電電力を記載しており、その他の要因に基づく連系制限については
　　　 考慮しておりません。
　　　 なお、ノンファーム型接続が［適用］の場合、「連系制限あり」となるため連系可能な最大受電電力は「 0 kW 」となります。
※２　【　】内は、現時点において想定される出力制御量に影響を与える主な設備を記載しています。なお、接続検討の結果等により
       変更となる場合があります。
※３  バンク逆潮流とは、配電用変電所の変圧器（バンク）において逆潮流が発生することをいいます。バンク逆潮流の発生により、
       配電線の電圧を適正に維持できない可能性や送電線の事故時に保安が確保できない可能性があるため、変電所において
       対策工事が必要となります。
※４  連系点(想定)とは、現時点において想定される連系点を表しています。接続検討の結果等により変更となる場合があります。</t>
    <phoneticPr fontId="2"/>
  </si>
  <si>
    <t>様式 CK3 高圧-20210113</t>
    <rPh sb="0" eb="2">
      <t>ヨウシキ</t>
    </rPh>
    <rPh sb="7" eb="9">
      <t>コウアツ</t>
    </rPh>
    <phoneticPr fontId="2"/>
  </si>
  <si>
    <t>本回答に関するお問い合わせは以下のお問い合わせ先へご連絡ください。</t>
    <rPh sb="0" eb="1">
      <t>ホン</t>
    </rPh>
    <rPh sb="1" eb="3">
      <t>カイトウ</t>
    </rPh>
    <rPh sb="4" eb="5">
      <t>カン</t>
    </rPh>
    <rPh sb="8" eb="9">
      <t>ト</t>
    </rPh>
    <rPh sb="10" eb="11">
      <t>ア</t>
    </rPh>
    <rPh sb="14" eb="16">
      <t>イカ</t>
    </rPh>
    <rPh sb="18" eb="19">
      <t>ト</t>
    </rPh>
    <rPh sb="20" eb="21">
      <t>ア</t>
    </rPh>
    <rPh sb="23" eb="24">
      <t>サキ</t>
    </rPh>
    <rPh sb="26" eb="28">
      <t>レンラク</t>
    </rPh>
    <phoneticPr fontId="2"/>
  </si>
  <si>
    <t>諏訪営業所　　契約サービス課</t>
    <rPh sb="0" eb="2">
      <t>スワ</t>
    </rPh>
    <rPh sb="2" eb="5">
      <t>エイギョウショ</t>
    </rPh>
    <rPh sb="7" eb="9">
      <t>ケイヤク</t>
    </rPh>
    <rPh sb="13" eb="14">
      <t>カ</t>
    </rPh>
    <phoneticPr fontId="1"/>
  </si>
  <si>
    <t>上田営業所　　契約サービス課</t>
    <rPh sb="0" eb="2">
      <t>ウエダ</t>
    </rPh>
    <rPh sb="2" eb="5">
      <t>エイギョウショ</t>
    </rPh>
    <rPh sb="7" eb="9">
      <t>ケイヤク</t>
    </rPh>
    <rPh sb="13" eb="14">
      <t>カ</t>
    </rPh>
    <phoneticPr fontId="1"/>
  </si>
  <si>
    <r>
      <t xml:space="preserve">＜注意事項＞
</t>
    </r>
    <r>
      <rPr>
        <sz val="10"/>
        <color theme="1"/>
        <rFont val="ＭＳ Ｐゴシック"/>
        <family val="3"/>
        <charset val="128"/>
        <scheme val="minor"/>
      </rPr>
      <t xml:space="preserve">・ 発電事業に必要な土地や発電設備等の手配にあたっては、以下の注意事項を踏まえた上で、ご検討下さい。
・ 系統連系を希望する場合は、別途接続検討の申込みが必要となります。
・ 本回答は、連系を予定する配電用変電所における配電用変圧器（配電用変電所が存在しない一部の離島系統の場合は高圧流通設備）の熱容量から評価した連系制限の有無のみを簡易的に確認した結果であり、接続検討では、本回答と異なる結果となる可能性があります。
・ 本回答は検討時点の送電系統の状況に基づくものであり、将来に亘って本回答内容をお約束するものではありません。
・ 連系制限なしの場合、「連系制限ありの場合の連系可能な最大受電電力」の欄は「－」と記載しております。
・ 「連系点(想定)から連系予定変電所までの既設配電線路亘長」は、あくまで連系点(想定)から連系予定変電所（配電用変電所が存在しない一部の離島系統の場合は始点となる電気所）までの既設配電線路の距離であり、具体的な連系点・連系ルート等の検討は接続検討において行います（連系予定変電所までの既設配電線路亘長が長くなるほど、対策工事費が高額になる可能性が高くなります。）。
・ 連系に必要な工事の内容、工期等の検討は接続検討において行います。接続検討の結果によっては、系統連系を開始するために必要な工事が大規模になる場合や工事に長期間を要する場合があります（特にバンク逆潮流対策工事を実施する場合、工事に長い期間を要することが予測されます。また、バンク逆潮流対策工事が必要となる場合においても、機器設置スペースの都合等により対策工事が実施できない場合があります。）。
・ 離島などにおいて、系統の規模と比較して大容量の電源を連系すると、電源の出力変動等による電力品質への影響が問題となる場合があります。そのため、接続検討の結果によっては、発電設備側で対策が必要となる場合や最大受電電力に制限が必要となる場合があります。
※連系制限とは既設送変電設備の空容量不足等により設備増強（アクセス線新設を除く）が必要な場合をいいます。
＜その他＞
・ ノンファーム型接続の概要については、以下のURLをご参照ください。
  ノンファーム型接続の概要リンク先：http://www.occto.or.jp/grid/business/setsuzoku.html#non-firm
・ 設備の混雑状況を把握するための各社潮流実績等の情報については、以下ＵＲＬをご参照ください。
   系統空き容量情報等のリンク先：https://powergrid.chuden.co.jp/takuso_service/hatsuden_kouri/takuso_kyokyu/rule/map/
・情報公開データの活用方法リンク先：http://www.occto.or.jp/grid/business/documents/nf-jouhou.pdf
</t>
    </r>
    <rPh sb="903" eb="905">
      <t>ガイヨウ</t>
    </rPh>
    <phoneticPr fontId="2"/>
  </si>
  <si>
    <t>様式 CK1-20220401</t>
    <rPh sb="0" eb="2">
      <t>ヨウシキ</t>
    </rPh>
    <phoneticPr fontId="2"/>
  </si>
  <si>
    <t xml:space="preserve">※1 送電系統を運用する一般送配電事業者又は配電事業者の同一法人又は親子法人等である特定系統連系希望者（最大受電電力の
    合計値が１万キロワット以上の発電設備等の連系等を希望する者）の申込み先は、電力広域的運営推進機関となります。
※2 希望する送配電設備の連系点がありましたら、電柱番号・送電線名等をご記入ください。
※3 電力系統側に流出する最大電力（発電設備容量－自家消費電力）をご記入ください（自家消費電力が不明の場合は記入不要
　　です。）。
※4 希望する連系電圧をご記入ください。
</t>
    <rPh sb="20" eb="21">
      <t>マタ</t>
    </rPh>
    <rPh sb="22" eb="27">
      <t>ハイデンジギョウシャ</t>
    </rPh>
    <rPh sb="28" eb="30">
      <t>ドウイツ</t>
    </rPh>
    <rPh sb="30" eb="32">
      <t>ホウジン</t>
    </rPh>
    <rPh sb="32" eb="33">
      <t>マタ</t>
    </rPh>
    <phoneticPr fontId="2"/>
  </si>
  <si>
    <r>
      <t>一般送配電事業者又は配電事業者の同一法人又は親子法人等　該当有無</t>
    </r>
    <r>
      <rPr>
        <vertAlign val="superscript"/>
        <sz val="10"/>
        <color theme="1"/>
        <rFont val="ＭＳ 明朝"/>
        <family val="1"/>
        <charset val="128"/>
      </rPr>
      <t>※1</t>
    </r>
    <rPh sb="8" eb="9">
      <t>マタ</t>
    </rPh>
    <rPh sb="10" eb="15">
      <t>ハイデンジギョウシャ</t>
    </rPh>
    <rPh sb="16" eb="18">
      <t>ドウイツ</t>
    </rPh>
    <rPh sb="18" eb="20">
      <t>ホウジン</t>
    </rPh>
    <rPh sb="20" eb="21">
      <t>マタ</t>
    </rPh>
    <phoneticPr fontId="2"/>
  </si>
  <si>
    <t>連系先一般送配電事業者
又は配電事業者</t>
    <rPh sb="0" eb="2">
      <t>レンケイ</t>
    </rPh>
    <rPh sb="2" eb="3">
      <t>サキ</t>
    </rPh>
    <rPh sb="3" eb="11">
      <t>イッパンソウハイデンジギョウシャ</t>
    </rPh>
    <rPh sb="12" eb="13">
      <t>マタ</t>
    </rPh>
    <rPh sb="14" eb="19">
      <t>ハイデンジギョウシャ</t>
    </rPh>
    <phoneticPr fontId="2"/>
  </si>
  <si>
    <t xml:space="preserve">※1 送電系統を運用する一般送配電事業者又は配電事業者の親子法人等である特定系統連系希望者（最大受電電力の合計値が１万キロ
　　ワット以上の 発電設備等の連系等を希望する者）の申込み先は、電力広域的運営推進機関となります。
※2 希望する送配電設備の連系点がありましたら、電柱番号・送電線名等をご記入ください。
※3 電力系統側に流出する最大電力（発電設備容量－自家消費電力）をご記入ください（自家消費電力が不明の場合は記入不要です。）。
※4 希望する連系電圧をご記入ください。
</t>
    <rPh sb="20" eb="21">
      <t>マタ</t>
    </rPh>
    <rPh sb="22" eb="27">
      <t>ハイデンジギョウシャ</t>
    </rPh>
    <phoneticPr fontId="2"/>
  </si>
  <si>
    <t>連系先一般送配電事業者又
は配電事業者</t>
    <rPh sb="0" eb="2">
      <t>レンケイ</t>
    </rPh>
    <rPh sb="2" eb="3">
      <t>サキ</t>
    </rPh>
    <rPh sb="3" eb="11">
      <t>イッパンソウハイデンジギョウシャ</t>
    </rPh>
    <rPh sb="11" eb="12">
      <t>マタ</t>
    </rPh>
    <rPh sb="14" eb="19">
      <t>ハイデンジギョウシャ</t>
    </rPh>
    <phoneticPr fontId="2"/>
  </si>
  <si>
    <r>
      <rPr>
        <sz val="10"/>
        <color theme="1"/>
        <rFont val="ＭＳ ゴシック"/>
        <family val="3"/>
        <charset val="128"/>
      </rPr>
      <t>＜注意事項＞</t>
    </r>
    <r>
      <rPr>
        <sz val="10"/>
        <color theme="1"/>
        <rFont val="ＭＳ 明朝"/>
        <family val="1"/>
        <charset val="128"/>
      </rPr>
      <t xml:space="preserve">
・ 特別高圧以上の送電系統に関しては、各一般送配電事業者がホームページ上で公表している系統連系
　 制約マッピング情報でも連系制限が想定される地域を確認することができます。
・ 申込書１枚につき１箇所の連系点について確認いたします。検討料は不要です。
・ 本申込書に対する回答内容は以下のとおりです。
</t>
    </r>
    <r>
      <rPr>
        <sz val="10"/>
        <color theme="1"/>
        <rFont val="ＭＳ ゴシック"/>
        <family val="3"/>
        <charset val="128"/>
      </rPr>
      <t>【希望受電電圧が高圧であって、配電用変電所が存在する送電系統の場合】</t>
    </r>
    <r>
      <rPr>
        <sz val="10"/>
        <color theme="1"/>
        <rFont val="ＭＳ 明朝"/>
        <family val="1"/>
        <charset val="128"/>
      </rPr>
      <t xml:space="preserve">
(1)配電用変電所における配電用変圧器の熱容量に起因する連系制限の有無。連系制限がある場合には配
　 電用変電所における配電用変圧器の熱容量から算定される連系可能な最大受電電力
(2)最大受電電力に対してバンク逆潮流（配電用変電所における配電用変圧器の高圧側から特別高圧側に
　 流れる潮流をいいます。）の発生に伴う連系制限がある場合は、バンク逆潮流の対策工事を実施せず
　 に連系可能な最大受電電力。
(3)想定する連系点から連系を予定する配電用変電所までの既設配電線路亘長
</t>
    </r>
    <r>
      <rPr>
        <sz val="10"/>
        <color theme="1"/>
        <rFont val="ＭＳ ゴシック"/>
        <family val="3"/>
        <charset val="128"/>
      </rPr>
      <t>【希望受電電圧が高圧であって、配電用変電所が存在しない一部の離島系統の場合】</t>
    </r>
    <r>
      <rPr>
        <sz val="10"/>
        <color theme="1"/>
        <rFont val="ＭＳ 明朝"/>
        <family val="1"/>
        <charset val="128"/>
      </rPr>
      <t xml:space="preserve">
(1)高圧流通設備の熱容量に起因する連系制限の有無。連系制限がある場合には高圧流通設備の熱容量か
　 ら算定される連系可能な最大受電電力
(2)想定する連系点から始点となる電気所までの既設高圧流通設備の線路亘長
</t>
    </r>
    <r>
      <rPr>
        <sz val="10"/>
        <color theme="1"/>
        <rFont val="ＭＳ ゴシック"/>
        <family val="3"/>
        <charset val="128"/>
      </rPr>
      <t>【希望受電電圧が特別高圧である場合】</t>
    </r>
    <r>
      <rPr>
        <sz val="10"/>
        <color theme="1"/>
        <rFont val="ＭＳ 明朝"/>
        <family val="1"/>
        <charset val="128"/>
      </rPr>
      <t xml:space="preserve">
(1)送変電設備の熱容量に起因する連系制限の有無。連系制限がある場合には送変電設備の熱容量から算
 　定される連系可能な最大受電電力
(2)想定する連系点から発電設備等の設置場所までの直線距離
・ 本申込書に対する回答内容は、希望する送電系統への連系可否を確定するものではありません。
・ 本申込書により得た依頼者等の情報については、連系制限有無の確認および申込状況の管理、統計に
　 使用されます。また、電力広域的運営推進機関の送配電等業務指針に基づき、一般送配電事業者又は
　 配電事業者に依頼された申込内容の一部を電力広域的運営推進機関に報告する場合があります。
   </t>
    </r>
    <r>
      <rPr>
        <sz val="8"/>
        <color theme="1"/>
        <rFont val="ＭＳ 明朝"/>
        <family val="1"/>
        <charset val="128"/>
      </rPr>
      <t>※連系制限とは既設送変電設備の空き容量不足等により設備増強（アクセス線新設を除く）が必要な場合をいいます。</t>
    </r>
    <rPh sb="832" eb="833">
      <t>マタ</t>
    </rPh>
    <phoneticPr fontId="2"/>
  </si>
  <si>
    <t xml:space="preserve">＜注意事項＞
・ 特別高圧以上の送電系統に関しては、各一般送配電事業者がホームページ上で公表している系統連系
　 制約マッピング情報でも連系制限が想定される地域を確認することができます。
・ 申込書１枚につき１箇所の連系点について確認いたします。検討料は不要です。
・ 本申込書に対する回答内容は以下のとおりです。
【希望受電電圧が高圧であって、配電用変電所が存在する送電系統の場合】
　(1)配電用変電所における配電用変圧器の熱容量に起因する連系制限の有無。連系制限がある場合
　　には配電用変電所における配電用変圧器の熱容量から算定される連系可能な最大受電電力
　(2)最大受電電力に対してバンク逆潮流（配電用変電所における配電用変圧器の高圧側から特別高
　　圧側に流れる潮流をいいます。）の発生に伴う連系制限がある場合は、バンク逆潮流の対策
　　工事を実施せずに連系可能な最大受電電力。
　(3)想定する連系点から連系を予定する配電用変電所までの既設配電線路亘長
【希望受電電圧が高圧であって、配電用変電所が存在しない一部の離島系統の場合】
　(1)高圧流通設備の熱容量に起因する連系制限の有無。連系制限がある場合には高圧流通設備の
　　熱容量から算定される連系可能な最大受電電力
　(2)想定する連系点から始点となる電気所までの既設高圧流通設備の線路亘長
【希望受電電圧が特別高圧である場合】
　(1)送変電設備の熱容量に起因する連系制限の有無。連系制限がある場合には送変電設備の熱容量
　　から算定される連系可能な最大受電電力
　(2)想定する連系点から発電設備等の設置場所までの直線距離
・ 本申込書に対する回答内容は、希望する送電系統への連系可否を確定するものではありません。
・ 本申込書により得た依頼者等の情報については、連系制限有無の確認および申込状況の管理、
　 統計に使用されます。また、電力広域的運営推進機関の送配電等業務指針に基づき、一般送配電
　 事業者又は配電事業者に依頼された申込内容の一部を電力広域的運営推進機関に報告する場合が
　 あります。
   ※連系制限とは既設送変電設備の空き容量不足等により設備増強（アクセス線新設を除く）が
　　 必要な場合をいいます。
</t>
    <rPh sb="842" eb="843">
      <t>マタ</t>
    </rPh>
    <rPh sb="844" eb="849">
      <t>ハイデンジギョウシャ</t>
    </rPh>
    <phoneticPr fontId="2"/>
  </si>
  <si>
    <t>○○○○株式会社</t>
    <phoneticPr fontId="2"/>
  </si>
  <si>
    <t>○○県○○市○○</t>
    <rPh sb="2" eb="3">
      <t>ケン</t>
    </rPh>
    <rPh sb="5" eb="6">
      <t>シ</t>
    </rPh>
    <phoneticPr fontId="2"/>
  </si>
  <si>
    <t>□□□□□@△△.××</t>
    <phoneticPr fontId="2"/>
  </si>
  <si>
    <t>○○○○</t>
    <phoneticPr fontId="2"/>
  </si>
  <si>
    <t>○○部・中電太郎</t>
    <rPh sb="2" eb="3">
      <t>ブ</t>
    </rPh>
    <rPh sb="4" eb="6">
      <t>チュウデン</t>
    </rPh>
    <rPh sb="6" eb="8">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</si>
</sst>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0.000_ "/>
    <numFmt numFmtId="179" formatCode="#,##0;&quot;▲ &quot;#,##0"/>
    <numFmt numFmtId="180" formatCode="yyyy/m/d;@"/>
    <numFmt numFmtId="181" formatCode="0.0_);[Red]\(0.0\)"/>
    <numFmt numFmtId="182" formatCode="yyyy&quot;年&quot;m&quot;月&quot;d&quot;日&quot;;@"/>
    <numFmt numFmtId="183" formatCode="0.0_ "/>
  </numFmts>
  <fonts count="58">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1"/>
      <color theme="1"/>
      <name val="ＭＳ 明朝"/>
      <family val="1"/>
      <charset val="128"/>
    </font>
    <font>
      <b/>
      <sz val="11"/>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b/>
      <sz val="14"/>
      <color theme="1"/>
      <name val="ＭＳ ゴシック"/>
      <family val="3"/>
      <charset val="128"/>
    </font>
    <font>
      <sz val="9"/>
      <color theme="1"/>
      <name val="ＭＳ ゴシック"/>
      <family val="3"/>
      <charset val="128"/>
    </font>
    <font>
      <vertAlign val="superscript"/>
      <sz val="11"/>
      <color theme="1"/>
      <name val="ＭＳ 明朝"/>
      <family val="1"/>
      <charset val="128"/>
    </font>
    <font>
      <sz val="10.5"/>
      <color theme="1"/>
      <name val="ＭＳ Ｐゴシック"/>
      <family val="2"/>
      <charset val="128"/>
      <scheme val="minor"/>
    </font>
    <font>
      <sz val="10"/>
      <color theme="1"/>
      <name val="ＭＳ 明朝"/>
      <family val="1"/>
      <charset val="128"/>
    </font>
    <font>
      <sz val="10.5"/>
      <color theme="1"/>
      <name val="ＭＳ 明朝"/>
      <family val="1"/>
      <charset val="128"/>
    </font>
    <font>
      <vertAlign val="superscript"/>
      <sz val="9"/>
      <color theme="1"/>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3"/>
      <charset val="128"/>
      <scheme val="minor"/>
    </font>
    <font>
      <sz val="8"/>
      <name val="ＭＳ Ｐゴシック"/>
      <family val="3"/>
      <charset val="128"/>
      <scheme val="minor"/>
    </font>
    <font>
      <sz val="8"/>
      <color indexed="81"/>
      <name val="ＭＳ Ｐゴシック"/>
      <family val="3"/>
      <charset val="128"/>
    </font>
    <font>
      <vertAlign val="superscript"/>
      <sz val="10"/>
      <color theme="1"/>
      <name val="ＭＳ 明朝"/>
      <family val="1"/>
      <charset val="128"/>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b/>
      <sz val="9"/>
      <color theme="1"/>
      <name val="ＭＳ Ｐゴシック"/>
      <family val="3"/>
      <charset val="128"/>
      <scheme val="minor"/>
    </font>
    <font>
      <sz val="9"/>
      <color indexed="10"/>
      <name val="ＭＳ Ｐゴシック"/>
      <family val="3"/>
      <charset val="128"/>
    </font>
    <font>
      <u/>
      <sz val="9"/>
      <color indexed="10"/>
      <name val="ＭＳ Ｐゴシック"/>
      <family val="3"/>
      <charset val="128"/>
    </font>
    <font>
      <sz val="11"/>
      <color rgb="FFFF0000"/>
      <name val="ＭＳ Ｐゴシック"/>
      <family val="3"/>
      <charset val="128"/>
    </font>
    <font>
      <sz val="48"/>
      <color rgb="FFFF0000"/>
      <name val="ＭＳ Ｐゴシック"/>
      <family val="2"/>
      <charset val="128"/>
      <scheme val="minor"/>
    </font>
    <font>
      <sz val="48"/>
      <color rgb="FF0070C0"/>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2"/>
      <charset val="128"/>
      <scheme val="minor"/>
    </font>
    <font>
      <b/>
      <sz val="9"/>
      <color rgb="FFFF0000"/>
      <name val="ＭＳ Ｐゴシック"/>
      <family val="3"/>
      <charset val="128"/>
      <scheme val="minor"/>
    </font>
    <font>
      <sz val="11"/>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0"/>
      <name val="ＭＳ Ｐゴシック"/>
      <family val="3"/>
      <charset val="128"/>
    </font>
    <font>
      <b/>
      <sz val="12"/>
      <color rgb="FFFF0000"/>
      <name val="ＭＳ Ｐゴシック"/>
      <family val="3"/>
      <charset val="128"/>
      <scheme val="minor"/>
    </font>
    <font>
      <sz val="6"/>
      <name val="ＭＳ Ｐゴシック"/>
      <family val="3"/>
      <charset val="128"/>
    </font>
    <font>
      <u/>
      <sz val="10"/>
      <color theme="10"/>
      <name val="ＭＳ Ｐゴシック"/>
      <family val="2"/>
      <charset val="128"/>
      <scheme val="minor"/>
    </font>
    <font>
      <sz val="10"/>
      <color theme="1"/>
      <name val="ＭＳ ゴシック"/>
      <family val="3"/>
      <charset val="128"/>
    </font>
    <font>
      <b/>
      <sz val="11"/>
      <color theme="1"/>
      <name val="ＭＳ ゴシック"/>
      <family val="3"/>
      <charset val="128"/>
    </font>
    <font>
      <sz val="11"/>
      <color theme="1"/>
      <name val="ＭＳ ゴシック"/>
      <family val="3"/>
      <charset val="128"/>
    </font>
    <font>
      <sz val="8"/>
      <color theme="1"/>
      <name val="ＭＳ 明朝"/>
      <family val="1"/>
      <charset val="128"/>
    </font>
    <font>
      <u/>
      <sz val="10"/>
      <color theme="10"/>
      <name val="ＭＳ Ｐゴシック"/>
      <family val="3"/>
      <charset val="128"/>
      <scheme val="minor"/>
    </font>
    <font>
      <sz val="9"/>
      <color indexed="10"/>
      <name val="MS P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n">
        <color indexed="64"/>
      </right>
      <top style="medium">
        <color rgb="FF00B0F0"/>
      </top>
      <bottom/>
      <diagonal/>
    </border>
    <border>
      <left/>
      <right/>
      <top style="medium">
        <color rgb="FF00B0F0"/>
      </top>
      <bottom/>
      <diagonal/>
    </border>
    <border>
      <left style="thin">
        <color indexed="64"/>
      </left>
      <right/>
      <top style="medium">
        <color rgb="FF00B0F0"/>
      </top>
      <bottom/>
      <diagonal/>
    </border>
    <border>
      <left style="medium">
        <color rgb="FF00B0F0"/>
      </left>
      <right/>
      <top style="thin">
        <color indexed="64"/>
      </top>
      <bottom/>
      <diagonal/>
    </border>
    <border>
      <left style="medium">
        <color rgb="FF00B0F0"/>
      </left>
      <right/>
      <top/>
      <bottom style="medium">
        <color rgb="FF00B0F0"/>
      </bottom>
      <diagonal/>
    </border>
    <border>
      <left style="medium">
        <color rgb="FFFF0000"/>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25" fillId="0" borderId="0" applyFont="0" applyFill="0" applyBorder="0" applyAlignment="0" applyProtection="0">
      <alignment vertical="center"/>
    </xf>
    <xf numFmtId="0" fontId="3" fillId="0" borderId="0">
      <alignment vertical="center"/>
    </xf>
    <xf numFmtId="0" fontId="30" fillId="0" borderId="0" applyNumberFormat="0" applyFill="0" applyBorder="0" applyAlignment="0" applyProtection="0">
      <alignment vertical="center"/>
    </xf>
    <xf numFmtId="0" fontId="44" fillId="0" borderId="0"/>
    <xf numFmtId="0" fontId="3" fillId="0" borderId="0">
      <alignment vertical="center"/>
    </xf>
    <xf numFmtId="38" fontId="44" fillId="0" borderId="0" applyFont="0" applyFill="0" applyBorder="0" applyAlignment="0" applyProtection="0"/>
    <xf numFmtId="0" fontId="3" fillId="0" borderId="0">
      <alignment vertical="center"/>
    </xf>
  </cellStyleXfs>
  <cellXfs count="368">
    <xf numFmtId="0" fontId="0" fillId="0" borderId="0" xfId="0">
      <alignment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lignment vertical="center"/>
    </xf>
    <xf numFmtId="0" fontId="5" fillId="0" borderId="11" xfId="0" applyFont="1" applyBorder="1">
      <alignment vertical="center"/>
    </xf>
    <xf numFmtId="0" fontId="6" fillId="0" borderId="0" xfId="0" applyFont="1">
      <alignment vertical="center"/>
    </xf>
    <xf numFmtId="0" fontId="6" fillId="0" borderId="0" xfId="0" applyFont="1" applyAlignment="1">
      <alignment vertical="top"/>
    </xf>
    <xf numFmtId="0" fontId="4" fillId="0" borderId="0" xfId="0" applyFont="1" applyAlignment="1">
      <alignment horizontal="right"/>
    </xf>
    <xf numFmtId="176" fontId="0" fillId="0" borderId="0" xfId="0" applyNumberFormat="1" applyAlignment="1">
      <alignment horizontal="center"/>
    </xf>
    <xf numFmtId="0" fontId="5" fillId="0" borderId="0" xfId="0" applyFont="1">
      <alignment vertical="center"/>
    </xf>
    <xf numFmtId="177" fontId="1" fillId="2" borderId="3" xfId="0" applyNumberFormat="1" applyFont="1" applyFill="1" applyBorder="1">
      <alignment vertical="center"/>
    </xf>
    <xf numFmtId="0" fontId="5" fillId="0" borderId="0" xfId="0" applyFont="1" applyAlignment="1">
      <alignment horizontal="right"/>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20" fillId="0" borderId="0" xfId="0" applyFont="1">
      <alignment vertical="center"/>
    </xf>
    <xf numFmtId="0" fontId="22" fillId="0" borderId="0" xfId="0" applyFont="1" applyAlignment="1">
      <alignment horizontal="right" vertical="center"/>
    </xf>
    <xf numFmtId="177" fontId="0" fillId="0" borderId="0" xfId="0" applyNumberFormat="1">
      <alignment vertical="center"/>
    </xf>
    <xf numFmtId="49" fontId="13" fillId="0" borderId="1" xfId="2" applyNumberFormat="1" applyFont="1" applyBorder="1">
      <alignmen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8" fillId="0" borderId="0" xfId="0" applyFont="1">
      <alignment vertical="center"/>
    </xf>
    <xf numFmtId="38" fontId="16" fillId="0" borderId="0" xfId="1" applyFont="1" applyAlignment="1">
      <alignment vertical="center"/>
    </xf>
    <xf numFmtId="0" fontId="9"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center"/>
    </xf>
    <xf numFmtId="0" fontId="9" fillId="0" borderId="0" xfId="0" applyFont="1">
      <alignment vertical="center"/>
    </xf>
    <xf numFmtId="0" fontId="26" fillId="0" borderId="0" xfId="0" applyFont="1">
      <alignment vertical="center"/>
    </xf>
    <xf numFmtId="0" fontId="1" fillId="2" borderId="10" xfId="0" applyFont="1" applyFill="1" applyBorder="1" applyAlignment="1">
      <alignment horizontal="center" vertical="center" wrapText="1"/>
    </xf>
    <xf numFmtId="0" fontId="27" fillId="0" borderId="0" xfId="0" applyFont="1" applyAlignment="1">
      <alignment horizontal="center" vertical="center"/>
    </xf>
    <xf numFmtId="0" fontId="12" fillId="0" borderId="0" xfId="0" applyFont="1" applyAlignment="1"/>
    <xf numFmtId="0" fontId="12" fillId="0" borderId="0" xfId="0" applyFont="1" applyAlignment="1">
      <alignment horizontal="right" vertical="center"/>
    </xf>
    <xf numFmtId="0" fontId="8" fillId="0" borderId="0" xfId="0" applyFont="1" applyAlignment="1"/>
    <xf numFmtId="0" fontId="31" fillId="0" borderId="0" xfId="0" applyFont="1">
      <alignment vertical="center"/>
    </xf>
    <xf numFmtId="0" fontId="32" fillId="0" borderId="0" xfId="0" applyFont="1">
      <alignment vertical="center"/>
    </xf>
    <xf numFmtId="0" fontId="31" fillId="0" borderId="0" xfId="0" applyFont="1" applyAlignment="1"/>
    <xf numFmtId="0" fontId="31" fillId="0" borderId="0" xfId="0" applyFont="1" applyAlignment="1">
      <alignment vertical="top"/>
    </xf>
    <xf numFmtId="0" fontId="5" fillId="0" borderId="10" xfId="0" applyFont="1" applyBorder="1" applyAlignment="1">
      <alignment horizontal="center" vertical="center"/>
    </xf>
    <xf numFmtId="38" fontId="16" fillId="0" borderId="0" xfId="1" applyFont="1" applyBorder="1" applyAlignment="1">
      <alignment vertical="center"/>
    </xf>
    <xf numFmtId="38" fontId="26" fillId="0" borderId="0" xfId="1" applyFont="1" applyBorder="1" applyAlignment="1">
      <alignment vertical="center"/>
    </xf>
    <xf numFmtId="0" fontId="26" fillId="0" borderId="0" xfId="0" applyFont="1" applyAlignment="1">
      <alignment horizontal="right" vertical="center"/>
    </xf>
    <xf numFmtId="0" fontId="16" fillId="0" borderId="0" xfId="0" applyFont="1">
      <alignment vertical="center"/>
    </xf>
    <xf numFmtId="179" fontId="16" fillId="0" borderId="0" xfId="0" applyNumberFormat="1" applyFont="1">
      <alignment vertical="center"/>
    </xf>
    <xf numFmtId="0" fontId="34" fillId="0" borderId="0" xfId="0" applyFont="1">
      <alignment vertical="center"/>
    </xf>
    <xf numFmtId="0" fontId="5" fillId="0" borderId="6" xfId="0" applyFont="1" applyBorder="1" applyAlignment="1">
      <alignment horizontal="center" vertical="center"/>
    </xf>
    <xf numFmtId="0" fontId="15" fillId="0" borderId="0" xfId="0" applyFont="1">
      <alignment vertical="center"/>
    </xf>
    <xf numFmtId="0" fontId="34" fillId="0" borderId="0" xfId="0" applyFont="1" applyAlignment="1">
      <alignment vertical="top"/>
    </xf>
    <xf numFmtId="0" fontId="0" fillId="0" borderId="8"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4" fillId="0" borderId="0" xfId="0" applyFont="1">
      <alignment vertical="center"/>
    </xf>
    <xf numFmtId="0" fontId="1" fillId="0" borderId="0" xfId="0" applyFont="1">
      <alignment vertical="center"/>
    </xf>
    <xf numFmtId="0" fontId="31" fillId="0" borderId="0" xfId="0" applyFont="1" applyAlignment="1">
      <alignment vertical="center" wrapText="1"/>
    </xf>
    <xf numFmtId="0" fontId="14" fillId="0" borderId="0" xfId="0" applyFo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43" fillId="0" borderId="27" xfId="0" applyFont="1" applyBorder="1" applyAlignment="1">
      <alignment horizontal="right" vertical="center"/>
    </xf>
    <xf numFmtId="0" fontId="9" fillId="0" borderId="0" xfId="0" applyFont="1" applyAlignment="1"/>
    <xf numFmtId="0" fontId="44" fillId="0" borderId="0" xfId="4"/>
    <xf numFmtId="0" fontId="45" fillId="0" borderId="0" xfId="4" applyFont="1"/>
    <xf numFmtId="0" fontId="46" fillId="0" borderId="0" xfId="5" applyFont="1" applyAlignment="1">
      <alignment horizontal="right" vertical="center"/>
    </xf>
    <xf numFmtId="0" fontId="46" fillId="0" borderId="0" xfId="5" applyFont="1" applyAlignment="1">
      <alignment horizontal="left" vertical="center"/>
    </xf>
    <xf numFmtId="0" fontId="47" fillId="0" borderId="0" xfId="4" applyFont="1"/>
    <xf numFmtId="181" fontId="44" fillId="0" borderId="0" xfId="6" applyNumberFormat="1" applyFont="1" applyFill="1"/>
    <xf numFmtId="0" fontId="44" fillId="0" borderId="0" xfId="4" applyAlignment="1">
      <alignment horizontal="right"/>
    </xf>
    <xf numFmtId="0" fontId="44" fillId="0" borderId="36" xfId="4" applyBorder="1" applyAlignment="1">
      <alignment horizontal="center" vertical="center"/>
    </xf>
    <xf numFmtId="0" fontId="44" fillId="0" borderId="37" xfId="4" applyBorder="1" applyAlignment="1">
      <alignment horizontal="center" vertical="center"/>
    </xf>
    <xf numFmtId="0" fontId="44" fillId="0" borderId="38" xfId="4" applyBorder="1" applyAlignment="1">
      <alignment horizontal="center" vertical="center"/>
    </xf>
    <xf numFmtId="0" fontId="0" fillId="0" borderId="1" xfId="4" applyFont="1" applyBorder="1" applyAlignment="1">
      <alignment horizontal="center" vertical="center" wrapText="1"/>
    </xf>
    <xf numFmtId="0" fontId="44" fillId="0" borderId="1" xfId="4" applyBorder="1" applyAlignment="1">
      <alignment horizontal="center" vertical="center" wrapText="1"/>
    </xf>
    <xf numFmtId="56" fontId="44" fillId="0" borderId="0" xfId="4" applyNumberFormat="1"/>
    <xf numFmtId="14" fontId="0" fillId="0" borderId="1" xfId="4" applyNumberFormat="1" applyFont="1" applyBorder="1" applyAlignment="1">
      <alignment vertical="center"/>
    </xf>
    <xf numFmtId="0" fontId="44" fillId="4" borderId="1" xfId="4" applyFill="1" applyBorder="1" applyAlignment="1">
      <alignment vertical="center"/>
    </xf>
    <xf numFmtId="179" fontId="48" fillId="0" borderId="36" xfId="6" applyNumberFormat="1" applyFont="1" applyBorder="1" applyAlignment="1">
      <alignment vertical="center" shrinkToFit="1"/>
    </xf>
    <xf numFmtId="179" fontId="48" fillId="0" borderId="37" xfId="6" applyNumberFormat="1" applyFont="1" applyBorder="1" applyAlignment="1">
      <alignment vertical="center" shrinkToFit="1"/>
    </xf>
    <xf numFmtId="179" fontId="48" fillId="0" borderId="38" xfId="6" applyNumberFormat="1" applyFont="1" applyBorder="1" applyAlignment="1">
      <alignment vertical="center" shrinkToFit="1"/>
    </xf>
    <xf numFmtId="38" fontId="48" fillId="4" borderId="1" xfId="6" applyFont="1" applyFill="1" applyBorder="1" applyAlignment="1">
      <alignment vertical="center"/>
    </xf>
    <xf numFmtId="38" fontId="48" fillId="4" borderId="39" xfId="6" applyFont="1" applyFill="1" applyBorder="1" applyAlignment="1">
      <alignment vertical="center"/>
    </xf>
    <xf numFmtId="0" fontId="44" fillId="0" borderId="39" xfId="4" applyBorder="1" applyAlignment="1">
      <alignment horizontal="center" vertical="center"/>
    </xf>
    <xf numFmtId="179" fontId="3" fillId="0" borderId="39" xfId="6" applyNumberFormat="1" applyFont="1" applyBorder="1" applyAlignment="1">
      <alignment vertical="center" shrinkToFit="1"/>
    </xf>
    <xf numFmtId="179" fontId="48" fillId="0" borderId="40" xfId="6" applyNumberFormat="1" applyFont="1" applyBorder="1" applyAlignment="1">
      <alignment vertical="center" shrinkToFit="1"/>
    </xf>
    <xf numFmtId="179" fontId="48" fillId="0" borderId="41" xfId="6" applyNumberFormat="1" applyFont="1" applyBorder="1" applyAlignment="1">
      <alignment vertical="center" shrinkToFit="1"/>
    </xf>
    <xf numFmtId="179" fontId="48" fillId="0" borderId="42" xfId="6" applyNumberFormat="1" applyFont="1" applyBorder="1" applyAlignment="1">
      <alignment vertical="center" shrinkToFit="1"/>
    </xf>
    <xf numFmtId="38" fontId="48" fillId="4" borderId="43" xfId="6" applyFont="1" applyFill="1" applyBorder="1" applyAlignment="1">
      <alignment vertical="center"/>
    </xf>
    <xf numFmtId="0" fontId="44" fillId="0" borderId="43" xfId="4" applyBorder="1" applyAlignment="1">
      <alignment horizontal="center" vertical="center"/>
    </xf>
    <xf numFmtId="179" fontId="3" fillId="0" borderId="43" xfId="6" applyNumberFormat="1" applyFont="1" applyBorder="1" applyAlignment="1">
      <alignment vertical="center" shrinkToFit="1"/>
    </xf>
    <xf numFmtId="179" fontId="48" fillId="0" borderId="44" xfId="6" applyNumberFormat="1" applyFont="1" applyBorder="1" applyAlignment="1">
      <alignment vertical="center" shrinkToFit="1"/>
    </xf>
    <xf numFmtId="179" fontId="48" fillId="0" borderId="45" xfId="6" applyNumberFormat="1" applyFont="1" applyBorder="1" applyAlignment="1">
      <alignment vertical="center" shrinkToFit="1"/>
    </xf>
    <xf numFmtId="179" fontId="48" fillId="0" borderId="46" xfId="6" applyNumberFormat="1" applyFont="1" applyBorder="1" applyAlignment="1">
      <alignment vertical="center" shrinkToFit="1"/>
    </xf>
    <xf numFmtId="179" fontId="0" fillId="0" borderId="43" xfId="4" applyNumberFormat="1" applyFont="1" applyBorder="1" applyAlignment="1">
      <alignment vertical="center" shrinkToFit="1"/>
    </xf>
    <xf numFmtId="38" fontId="48" fillId="4" borderId="13" xfId="6" applyFont="1" applyFill="1" applyBorder="1" applyAlignment="1">
      <alignment vertical="center"/>
    </xf>
    <xf numFmtId="179" fontId="0" fillId="0" borderId="13" xfId="4" applyNumberFormat="1" applyFont="1" applyBorder="1" applyAlignment="1">
      <alignment vertical="center" shrinkToFit="1"/>
    </xf>
    <xf numFmtId="179" fontId="48" fillId="0" borderId="47" xfId="6" applyNumberFormat="1" applyFont="1" applyBorder="1" applyAlignment="1">
      <alignment vertical="center" shrinkToFit="1"/>
    </xf>
    <xf numFmtId="179" fontId="48" fillId="0" borderId="48" xfId="6" applyNumberFormat="1" applyFont="1" applyBorder="1" applyAlignment="1">
      <alignment vertical="center" shrinkToFit="1"/>
    </xf>
    <xf numFmtId="179" fontId="48" fillId="0" borderId="49" xfId="6" applyNumberFormat="1" applyFont="1" applyBorder="1" applyAlignment="1">
      <alignment vertical="center" shrinkToFit="1"/>
    </xf>
    <xf numFmtId="0" fontId="0" fillId="0" borderId="43" xfId="4" applyFont="1" applyBorder="1" applyAlignment="1">
      <alignment horizontal="center" vertical="center"/>
    </xf>
    <xf numFmtId="179" fontId="48" fillId="0" borderId="50" xfId="6" applyNumberFormat="1" applyFont="1" applyBorder="1" applyAlignment="1">
      <alignment vertical="center" shrinkToFit="1"/>
    </xf>
    <xf numFmtId="179" fontId="48" fillId="0" borderId="51" xfId="6" applyNumberFormat="1" applyFont="1" applyBorder="1" applyAlignment="1">
      <alignment vertical="center" shrinkToFit="1"/>
    </xf>
    <xf numFmtId="179" fontId="48" fillId="0" borderId="52" xfId="6" applyNumberFormat="1" applyFont="1" applyBorder="1" applyAlignment="1">
      <alignment vertical="center" shrinkToFit="1"/>
    </xf>
    <xf numFmtId="38" fontId="48" fillId="4" borderId="53" xfId="6" applyFont="1" applyFill="1" applyBorder="1" applyAlignment="1">
      <alignment vertical="center"/>
    </xf>
    <xf numFmtId="0" fontId="3" fillId="0" borderId="39" xfId="7" applyBorder="1" applyAlignment="1">
      <alignment horizontal="center" vertical="center"/>
    </xf>
    <xf numFmtId="38" fontId="48" fillId="4" borderId="54" xfId="6" applyFont="1" applyFill="1" applyBorder="1" applyAlignment="1">
      <alignment vertical="center"/>
    </xf>
    <xf numFmtId="179" fontId="3" fillId="0" borderId="54" xfId="7" applyNumberFormat="1" applyBorder="1" applyAlignment="1">
      <alignment vertical="center" shrinkToFit="1"/>
    </xf>
    <xf numFmtId="38" fontId="48" fillId="4" borderId="57" xfId="6" applyFont="1" applyFill="1" applyBorder="1" applyAlignment="1">
      <alignment vertical="center"/>
    </xf>
    <xf numFmtId="0" fontId="44" fillId="4" borderId="57" xfId="4" applyFill="1" applyBorder="1" applyAlignment="1">
      <alignment vertical="center"/>
    </xf>
    <xf numFmtId="0" fontId="44" fillId="4" borderId="58" xfId="4" applyFill="1" applyBorder="1" applyAlignment="1">
      <alignment horizontal="center" vertical="center"/>
    </xf>
    <xf numFmtId="179" fontId="48" fillId="0" borderId="59" xfId="6" applyNumberFormat="1" applyFont="1" applyBorder="1" applyAlignment="1">
      <alignment vertical="center" shrinkToFit="1"/>
    </xf>
    <xf numFmtId="179" fontId="48" fillId="0" borderId="60" xfId="6" applyNumberFormat="1" applyFont="1" applyBorder="1" applyAlignment="1">
      <alignment vertical="center" shrinkToFit="1"/>
    </xf>
    <xf numFmtId="0" fontId="44" fillId="4" borderId="57" xfId="4" applyFill="1" applyBorder="1" applyAlignment="1">
      <alignment horizontal="center" vertical="center"/>
    </xf>
    <xf numFmtId="179" fontId="48" fillId="0" borderId="62" xfId="6" applyNumberFormat="1" applyFont="1" applyBorder="1" applyAlignment="1">
      <alignment vertical="center" shrinkToFit="1"/>
    </xf>
    <xf numFmtId="179" fontId="48" fillId="0" borderId="63" xfId="6" applyNumberFormat="1" applyFont="1" applyBorder="1" applyAlignment="1">
      <alignment vertical="center" shrinkToFit="1"/>
    </xf>
    <xf numFmtId="179" fontId="48" fillId="0" borderId="64" xfId="6" applyNumberFormat="1" applyFont="1" applyBorder="1" applyAlignment="1">
      <alignment vertical="center" shrinkToFit="1"/>
    </xf>
    <xf numFmtId="179" fontId="48" fillId="0" borderId="65" xfId="6" applyNumberFormat="1" applyFont="1" applyBorder="1" applyAlignment="1">
      <alignment vertical="center" shrinkToFit="1"/>
    </xf>
    <xf numFmtId="179" fontId="48" fillId="0" borderId="66" xfId="6" applyNumberFormat="1" applyFont="1" applyBorder="1" applyAlignment="1">
      <alignment vertical="center" shrinkToFit="1"/>
    </xf>
    <xf numFmtId="179" fontId="48" fillId="0" borderId="67" xfId="6" applyNumberFormat="1" applyFont="1" applyBorder="1" applyAlignment="1">
      <alignment vertical="center" shrinkToFit="1"/>
    </xf>
    <xf numFmtId="179" fontId="48" fillId="0" borderId="57" xfId="6" applyNumberFormat="1" applyFont="1" applyFill="1" applyBorder="1" applyAlignment="1">
      <alignment vertical="center" shrinkToFit="1"/>
    </xf>
    <xf numFmtId="179" fontId="48" fillId="0" borderId="68" xfId="6" applyNumberFormat="1" applyFont="1" applyFill="1" applyBorder="1" applyAlignment="1">
      <alignment vertical="center" shrinkToFit="1"/>
    </xf>
    <xf numFmtId="0" fontId="0" fillId="0" borderId="0" xfId="4" applyFont="1"/>
    <xf numFmtId="0" fontId="3" fillId="0" borderId="0" xfId="7" applyAlignment="1"/>
    <xf numFmtId="0" fontId="49" fillId="0" borderId="0" xfId="0" applyFont="1">
      <alignment vertical="center"/>
    </xf>
    <xf numFmtId="0" fontId="44" fillId="0" borderId="13" xfId="4" applyBorder="1" applyAlignment="1">
      <alignment horizontal="center" vertical="center"/>
    </xf>
    <xf numFmtId="14" fontId="1" fillId="0" borderId="0" xfId="0" applyNumberFormat="1" applyFont="1">
      <alignment vertical="center"/>
    </xf>
    <xf numFmtId="0" fontId="30" fillId="0" borderId="0" xfId="3">
      <alignment vertical="center"/>
    </xf>
    <xf numFmtId="49" fontId="12" fillId="5" borderId="1" xfId="2" applyNumberFormat="1" applyFont="1" applyFill="1" applyBorder="1" applyAlignment="1">
      <alignment horizontal="center" vertical="center"/>
    </xf>
    <xf numFmtId="0" fontId="53" fillId="0" borderId="0" xfId="0" applyFont="1" applyAlignment="1">
      <alignment vertical="top"/>
    </xf>
    <xf numFmtId="0" fontId="53" fillId="0" borderId="0" xfId="0" applyFont="1" applyAlignment="1"/>
    <xf numFmtId="0" fontId="54"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right" vertical="center"/>
    </xf>
    <xf numFmtId="178" fontId="1" fillId="0" borderId="0" xfId="0" applyNumberFormat="1" applyFont="1" applyAlignment="1">
      <alignment horizontal="center" vertical="center"/>
    </xf>
    <xf numFmtId="0" fontId="31" fillId="0" borderId="0" xfId="0" applyFont="1" applyAlignment="1">
      <alignment vertical="top" wrapText="1"/>
    </xf>
    <xf numFmtId="177" fontId="1" fillId="2" borderId="10" xfId="0" applyNumberFormat="1" applyFont="1" applyFill="1" applyBorder="1">
      <alignment vertical="center"/>
    </xf>
    <xf numFmtId="0" fontId="22" fillId="0" borderId="0" xfId="0" applyFont="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vertical="top" wrapText="1"/>
    </xf>
    <xf numFmtId="0" fontId="13" fillId="0" borderId="0" xfId="0" applyFont="1" applyAlignment="1">
      <alignment vertical="top" wrapText="1"/>
    </xf>
    <xf numFmtId="0" fontId="1" fillId="2" borderId="0" xfId="0" applyFont="1" applyFill="1">
      <alignment vertical="center"/>
    </xf>
    <xf numFmtId="0" fontId="21" fillId="0" borderId="0" xfId="0" applyFont="1" applyAlignment="1">
      <alignment vertical="top" wrapText="1"/>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1"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5" fillId="2" borderId="3" xfId="0" applyFont="1" applyFill="1" applyBorder="1" applyAlignment="1">
      <alignment vertical="center" wrapText="1"/>
    </xf>
    <xf numFmtId="0" fontId="16" fillId="2" borderId="3" xfId="0" applyFont="1" applyFill="1" applyBorder="1">
      <alignment vertical="center"/>
    </xf>
    <xf numFmtId="0" fontId="15" fillId="2" borderId="12" xfId="0" applyFont="1" applyFill="1" applyBorder="1" applyAlignment="1">
      <alignment horizontal="center" vertical="center"/>
    </xf>
    <xf numFmtId="0" fontId="16" fillId="2" borderId="11" xfId="0" applyFont="1" applyFill="1" applyBorder="1" applyAlignment="1">
      <alignment horizontal="center" vertical="center"/>
    </xf>
    <xf numFmtId="0" fontId="14" fillId="2" borderId="12" xfId="0" applyFont="1" applyFill="1" applyBorder="1" applyAlignment="1">
      <alignment horizontal="center" vertical="center" shrinkToFit="1"/>
    </xf>
    <xf numFmtId="0" fontId="14" fillId="2" borderId="12" xfId="0" applyFont="1" applyFill="1" applyBorder="1" applyAlignment="1">
      <alignment vertical="center" wrapText="1"/>
    </xf>
    <xf numFmtId="0" fontId="14" fillId="2" borderId="11" xfId="0" applyFont="1" applyFill="1" applyBorder="1" applyAlignment="1">
      <alignment vertical="center" wrapText="1"/>
    </xf>
    <xf numFmtId="0" fontId="1" fillId="2" borderId="12"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31" fillId="0" borderId="10"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17" fillId="0" borderId="0" xfId="0" applyFont="1" applyAlignment="1">
      <alignment horizontal="center" vertical="top"/>
    </xf>
    <xf numFmtId="0" fontId="18" fillId="0" borderId="0" xfId="0" applyFont="1" applyAlignment="1">
      <alignment horizontal="right" vertical="center"/>
    </xf>
    <xf numFmtId="180" fontId="1" fillId="2" borderId="0" xfId="0" applyNumberFormat="1" applyFont="1" applyFill="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 fillId="2" borderId="3" xfId="0" applyFont="1" applyFill="1" applyBorder="1">
      <alignment vertical="center"/>
    </xf>
    <xf numFmtId="0" fontId="14" fillId="2" borderId="3" xfId="0" applyFont="1" applyFill="1" applyBorder="1">
      <alignment vertical="center"/>
    </xf>
    <xf numFmtId="0" fontId="14" fillId="2" borderId="4" xfId="0" applyFont="1" applyFill="1" applyBorder="1">
      <alignment vertical="center"/>
    </xf>
    <xf numFmtId="0" fontId="14" fillId="2" borderId="12" xfId="0" applyFont="1" applyFill="1" applyBorder="1">
      <alignment vertical="center"/>
    </xf>
    <xf numFmtId="0" fontId="14" fillId="2" borderId="11" xfId="0" applyFont="1" applyFill="1" applyBorder="1">
      <alignment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0" fillId="2" borderId="19" xfId="3" applyFill="1" applyBorder="1" applyAlignment="1">
      <alignment vertical="center"/>
    </xf>
    <xf numFmtId="0" fontId="16" fillId="2" borderId="20" xfId="0" applyFont="1" applyFill="1" applyBorder="1">
      <alignment vertical="center"/>
    </xf>
    <xf numFmtId="0" fontId="16" fillId="2" borderId="0" xfId="0" applyFont="1" applyFill="1" applyAlignment="1">
      <alignment horizontal="center" vertical="center"/>
    </xf>
    <xf numFmtId="0" fontId="16" fillId="2" borderId="6" xfId="0" applyFont="1" applyFill="1" applyBorder="1" applyAlignment="1">
      <alignment horizontal="center" vertical="center"/>
    </xf>
    <xf numFmtId="0" fontId="21" fillId="0" borderId="10" xfId="0" applyFont="1" applyBorder="1" applyAlignment="1">
      <alignment vertical="center" wrapText="1"/>
    </xf>
    <xf numFmtId="0" fontId="21" fillId="0" borderId="12" xfId="0" applyFont="1" applyBorder="1">
      <alignment vertical="center"/>
    </xf>
    <xf numFmtId="0" fontId="21" fillId="0" borderId="11" xfId="0" applyFont="1" applyBorder="1">
      <alignment vertical="center"/>
    </xf>
    <xf numFmtId="0" fontId="5" fillId="0" borderId="12" xfId="0" applyFont="1" applyBorder="1" applyAlignment="1">
      <alignment horizontal="center" vertical="center"/>
    </xf>
    <xf numFmtId="0" fontId="14" fillId="2" borderId="12" xfId="0" applyFont="1" applyFill="1" applyBorder="1" applyAlignment="1">
      <alignment horizontal="left" vertical="center" shrinkToFit="1"/>
    </xf>
    <xf numFmtId="0" fontId="14" fillId="2" borderId="11" xfId="0" applyFont="1" applyFill="1" applyBorder="1" applyAlignment="1">
      <alignment horizontal="left" vertical="center" shrinkToFit="1"/>
    </xf>
    <xf numFmtId="0" fontId="30" fillId="2" borderId="0" xfId="3" applyFill="1" applyBorder="1" applyAlignment="1">
      <alignment vertical="center"/>
    </xf>
    <xf numFmtId="0" fontId="16" fillId="2" borderId="0" xfId="0" applyFont="1" applyFill="1">
      <alignment vertical="center"/>
    </xf>
    <xf numFmtId="49" fontId="1" fillId="2" borderId="12"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49" fontId="14" fillId="2" borderId="0" xfId="0" applyNumberFormat="1" applyFont="1" applyFill="1" applyAlignment="1">
      <alignment horizontal="center" vertical="center"/>
    </xf>
    <xf numFmtId="49" fontId="14" fillId="2" borderId="6"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55" fillId="0" borderId="0" xfId="0" applyFont="1" applyAlignment="1">
      <alignment vertical="top" wrapText="1"/>
    </xf>
    <xf numFmtId="0" fontId="1" fillId="2" borderId="12" xfId="0" applyFont="1" applyFill="1" applyBorder="1" applyAlignment="1">
      <alignment horizontal="center" vertical="center"/>
    </xf>
    <xf numFmtId="0" fontId="14" fillId="2" borderId="11" xfId="0" applyFont="1" applyFill="1" applyBorder="1" applyAlignment="1">
      <alignment horizontal="center" vertical="center"/>
    </xf>
    <xf numFmtId="182" fontId="14" fillId="2" borderId="0" xfId="0" applyNumberFormat="1" applyFont="1" applyFill="1" applyAlignment="1">
      <alignment horizontal="center"/>
    </xf>
    <xf numFmtId="0" fontId="3" fillId="0" borderId="0" xfId="0" applyFont="1" applyAlignment="1">
      <alignment horizontal="center" vertical="center"/>
    </xf>
    <xf numFmtId="0" fontId="5" fillId="0" borderId="6" xfId="0" applyFont="1" applyBorder="1" applyAlignment="1">
      <alignment horizontal="center" vertical="center"/>
    </xf>
    <xf numFmtId="0" fontId="32" fillId="0" borderId="0" xfId="3" applyFont="1" applyAlignment="1">
      <alignment horizontal="left" vertical="center"/>
    </xf>
    <xf numFmtId="0" fontId="56" fillId="0" borderId="0" xfId="3" applyFont="1" applyAlignment="1">
      <alignment horizontal="left" vertical="center"/>
    </xf>
    <xf numFmtId="0" fontId="31" fillId="0" borderId="0" xfId="0" applyFont="1" applyAlignment="1">
      <alignment horizontal="left" vertical="top" wrapText="1"/>
    </xf>
    <xf numFmtId="0" fontId="51" fillId="0" borderId="0" xfId="3" applyFont="1" applyAlignment="1">
      <alignment vertical="top" wrapText="1"/>
    </xf>
    <xf numFmtId="0" fontId="15" fillId="2" borderId="10" xfId="0" applyFont="1" applyFill="1" applyBorder="1">
      <alignment vertical="center"/>
    </xf>
    <xf numFmtId="0" fontId="16" fillId="2" borderId="12" xfId="0" applyFont="1" applyFill="1" applyBorder="1">
      <alignment vertical="center"/>
    </xf>
    <xf numFmtId="0" fontId="16" fillId="2" borderId="11" xfId="0" applyFont="1" applyFill="1" applyBorder="1">
      <alignment vertical="center"/>
    </xf>
    <xf numFmtId="0" fontId="51" fillId="0" borderId="0" xfId="3" applyFont="1">
      <alignment vertical="center"/>
    </xf>
    <xf numFmtId="0" fontId="32" fillId="0" borderId="0" xfId="0" applyFont="1" applyAlignment="1">
      <alignment vertical="center" wrapText="1"/>
    </xf>
    <xf numFmtId="0" fontId="51" fillId="0" borderId="0" xfId="3" applyFont="1" applyAlignment="1">
      <alignment horizontal="left" vertical="center"/>
    </xf>
    <xf numFmtId="0" fontId="32" fillId="0" borderId="0" xfId="0" applyFont="1" applyAlignment="1">
      <alignment vertical="top" wrapText="1"/>
    </xf>
    <xf numFmtId="0" fontId="32" fillId="0" borderId="0" xfId="0" applyFont="1" applyAlignment="1">
      <alignment vertical="top"/>
    </xf>
    <xf numFmtId="179" fontId="16" fillId="2" borderId="10" xfId="1" applyNumberFormat="1" applyFont="1" applyFill="1" applyBorder="1" applyAlignment="1">
      <alignment horizontal="center" vertical="center"/>
    </xf>
    <xf numFmtId="179" fontId="16" fillId="2" borderId="12" xfId="1" applyNumberFormat="1" applyFont="1" applyFill="1" applyBorder="1" applyAlignment="1">
      <alignment horizontal="center" vertical="center"/>
    </xf>
    <xf numFmtId="179" fontId="16" fillId="2" borderId="11" xfId="1" applyNumberFormat="1" applyFont="1" applyFill="1" applyBorder="1" applyAlignment="1">
      <alignment horizontal="center" vertical="center"/>
    </xf>
    <xf numFmtId="179" fontId="15" fillId="2" borderId="10" xfId="0" applyNumberFormat="1" applyFont="1" applyFill="1" applyBorder="1">
      <alignment vertical="center"/>
    </xf>
    <xf numFmtId="179" fontId="15" fillId="2" borderId="12" xfId="0" applyNumberFormat="1" applyFont="1" applyFill="1" applyBorder="1">
      <alignment vertical="center"/>
    </xf>
    <xf numFmtId="179" fontId="15" fillId="2" borderId="11" xfId="0" applyNumberFormat="1" applyFont="1" applyFill="1" applyBorder="1">
      <alignment vertical="center"/>
    </xf>
    <xf numFmtId="180" fontId="1" fillId="0" borderId="3" xfId="0" applyNumberFormat="1" applyFont="1" applyBorder="1" applyAlignment="1">
      <alignment horizontal="center" vertical="center"/>
    </xf>
    <xf numFmtId="180" fontId="1" fillId="0" borderId="4" xfId="0" applyNumberFormat="1" applyFont="1" applyBorder="1" applyAlignment="1">
      <alignment horizontal="center" vertical="center"/>
    </xf>
    <xf numFmtId="0" fontId="7" fillId="0" borderId="0" xfId="0" applyFont="1" applyAlignment="1">
      <alignment horizontal="center" vertical="top"/>
    </xf>
    <xf numFmtId="0" fontId="5" fillId="0" borderId="0" xfId="0" applyFont="1" applyAlignment="1">
      <alignment horizontal="center"/>
    </xf>
    <xf numFmtId="182" fontId="1" fillId="2" borderId="0" xfId="0" applyNumberFormat="1" applyFont="1" applyFill="1" applyAlignment="1">
      <alignment horizontal="center"/>
    </xf>
    <xf numFmtId="177" fontId="1" fillId="0" borderId="3" xfId="0" applyNumberFormat="1" applyFont="1" applyBorder="1" applyAlignment="1">
      <alignment horizontal="right" vertical="center"/>
    </xf>
    <xf numFmtId="0" fontId="5" fillId="0" borderId="12" xfId="0" applyFont="1" applyBorder="1">
      <alignment vertical="center"/>
    </xf>
    <xf numFmtId="0" fontId="5" fillId="0" borderId="1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10" xfId="0" applyBorder="1">
      <alignment vertical="center"/>
    </xf>
    <xf numFmtId="0" fontId="0" fillId="0" borderId="12" xfId="0" applyBorder="1">
      <alignment vertical="center"/>
    </xf>
    <xf numFmtId="0" fontId="0" fillId="0" borderId="11" xfId="0" applyBorder="1">
      <alignment vertical="center"/>
    </xf>
    <xf numFmtId="0" fontId="5" fillId="0" borderId="3" xfId="0" applyFont="1" applyBorder="1" applyAlignment="1">
      <alignment horizontal="center" vertical="center"/>
    </xf>
    <xf numFmtId="177" fontId="0" fillId="0" borderId="12" xfId="0" applyNumberFormat="1" applyBorder="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7" fontId="0" fillId="0" borderId="10" xfId="0" applyNumberFormat="1" applyBorder="1">
      <alignment vertical="center"/>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1" xfId="0" applyFont="1" applyFill="1" applyBorder="1" applyAlignment="1">
      <alignment horizontal="center"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31" fillId="0" borderId="0" xfId="0" applyFont="1" applyAlignment="1">
      <alignment vertical="top"/>
    </xf>
    <xf numFmtId="49" fontId="15" fillId="3" borderId="10" xfId="0" applyNumberFormat="1" applyFont="1" applyFill="1" applyBorder="1" applyAlignment="1">
      <alignment horizontal="center" vertical="center"/>
    </xf>
    <xf numFmtId="49" fontId="15" fillId="3" borderId="11" xfId="0" applyNumberFormat="1" applyFont="1" applyFill="1" applyBorder="1" applyAlignment="1">
      <alignment horizontal="center" vertical="center"/>
    </xf>
    <xf numFmtId="0" fontId="8" fillId="0" borderId="0" xfId="0" applyFont="1">
      <alignment vertical="center"/>
    </xf>
    <xf numFmtId="0" fontId="39" fillId="0" borderId="0" xfId="0" applyFont="1" applyAlignment="1">
      <alignment horizontal="center"/>
    </xf>
    <xf numFmtId="0" fontId="38" fillId="0" borderId="0" xfId="0" applyFont="1" applyAlignment="1">
      <alignment horizontal="center"/>
    </xf>
    <xf numFmtId="0" fontId="6" fillId="0" borderId="0" xfId="0" applyFont="1" applyAlignment="1">
      <alignment horizontal="center" vertical="center"/>
    </xf>
    <xf numFmtId="178" fontId="15" fillId="3" borderId="10"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178" fontId="15" fillId="3" borderId="11" xfId="0" applyNumberFormat="1" applyFont="1" applyFill="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31" fillId="0" borderId="0" xfId="0" applyFont="1" applyAlignment="1">
      <alignment horizontal="right" vertical="center" wrapText="1"/>
    </xf>
    <xf numFmtId="0" fontId="5" fillId="0" borderId="0" xfId="0" applyFont="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0" fillId="0" borderId="8" xfId="0"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7" fontId="1" fillId="0" borderId="12" xfId="0" applyNumberFormat="1" applyFont="1" applyBorder="1" applyAlignment="1">
      <alignment horizontal="right"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1" fillId="0" borderId="0" xfId="0" applyFont="1" applyAlignment="1">
      <alignment horizontal="left" vertical="center"/>
    </xf>
    <xf numFmtId="38" fontId="1" fillId="0" borderId="0" xfId="1" applyFont="1" applyAlignment="1">
      <alignment horizontal="left" vertical="center"/>
    </xf>
    <xf numFmtId="0" fontId="1" fillId="0" borderId="0" xfId="0" applyFont="1" applyAlignment="1">
      <alignment horizontal="right" vertical="center"/>
    </xf>
    <xf numFmtId="0" fontId="40" fillId="0" borderId="23" xfId="0" applyFont="1" applyBorder="1" applyAlignment="1">
      <alignment horizontal="center" vertical="center" wrapText="1"/>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183" fontId="14" fillId="0" borderId="0" xfId="0" applyNumberFormat="1" applyFont="1" applyAlignment="1">
      <alignment horizontal="right" vertical="center"/>
    </xf>
    <xf numFmtId="0" fontId="42" fillId="0" borderId="0" xfId="0" applyFont="1" applyAlignment="1">
      <alignment horizontal="right" vertical="center"/>
    </xf>
    <xf numFmtId="0" fontId="27" fillId="0" borderId="0" xfId="0" applyFont="1" applyAlignment="1">
      <alignment horizontal="right" vertical="center"/>
    </xf>
    <xf numFmtId="0" fontId="12" fillId="0" borderId="0" xfId="0" applyFont="1" applyAlignment="1">
      <alignment horizontal="right" vertical="top" wrapText="1"/>
    </xf>
    <xf numFmtId="0" fontId="13" fillId="0" borderId="0" xfId="0" applyFont="1" applyAlignment="1">
      <alignment horizontal="right" vertical="top"/>
    </xf>
    <xf numFmtId="0" fontId="8" fillId="0" borderId="0" xfId="0" applyFont="1" applyAlignment="1">
      <alignment horizontal="center" vertical="top"/>
    </xf>
    <xf numFmtId="177" fontId="24" fillId="0" borderId="32" xfId="0" applyNumberFormat="1" applyFont="1" applyBorder="1" applyAlignment="1">
      <alignment horizontal="right" vertical="center"/>
    </xf>
    <xf numFmtId="177" fontId="24" fillId="0" borderId="0" xfId="0" applyNumberFormat="1" applyFont="1" applyAlignment="1">
      <alignment horizontal="right" vertical="center"/>
    </xf>
    <xf numFmtId="0" fontId="31" fillId="0" borderId="0" xfId="0" applyFont="1" applyAlignment="1">
      <alignment vertical="top" wrapText="1"/>
    </xf>
    <xf numFmtId="0" fontId="21" fillId="0" borderId="0" xfId="0" applyFont="1" applyAlignment="1">
      <alignment horizontal="center" vertical="center"/>
    </xf>
    <xf numFmtId="0" fontId="8" fillId="0" borderId="0" xfId="0" applyFont="1" applyAlignment="1">
      <alignment horizontal="right" vertical="top"/>
    </xf>
    <xf numFmtId="0" fontId="9" fillId="0" borderId="0" xfId="0" applyFont="1" applyAlignment="1">
      <alignment horizontal="right" vertical="top"/>
    </xf>
    <xf numFmtId="183" fontId="1" fillId="0" borderId="12" xfId="0" applyNumberFormat="1" applyFont="1" applyBorder="1" applyAlignment="1">
      <alignment horizontal="center" vertical="center"/>
    </xf>
    <xf numFmtId="0" fontId="0" fillId="0" borderId="10" xfId="0" applyBorder="1" applyAlignment="1">
      <alignment horizontal="right" vertical="center"/>
    </xf>
    <xf numFmtId="0" fontId="0" fillId="0" borderId="12" xfId="0" applyBorder="1" applyAlignment="1">
      <alignment horizontal="righ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0" fillId="0" borderId="0" xfId="4" applyFont="1" applyAlignment="1">
      <alignment horizontal="left"/>
    </xf>
    <xf numFmtId="0" fontId="44" fillId="0" borderId="0" xfId="4" applyAlignment="1">
      <alignment horizontal="left"/>
    </xf>
    <xf numFmtId="0" fontId="44" fillId="0" borderId="6" xfId="4" applyBorder="1" applyAlignment="1">
      <alignment horizontal="left"/>
    </xf>
    <xf numFmtId="179" fontId="3" fillId="0" borderId="10" xfId="6" applyNumberFormat="1" applyFont="1" applyFill="1" applyBorder="1" applyAlignment="1">
      <alignment horizontal="right"/>
    </xf>
    <xf numFmtId="179" fontId="0" fillId="0" borderId="11" xfId="0" applyNumberFormat="1" applyBorder="1" applyAlignment="1">
      <alignment horizontal="right"/>
    </xf>
    <xf numFmtId="0" fontId="44" fillId="0" borderId="0" xfId="5" applyFont="1" applyAlignment="1">
      <alignment horizontal="left"/>
    </xf>
    <xf numFmtId="179" fontId="3" fillId="0" borderId="0" xfId="6" applyNumberFormat="1" applyFont="1" applyFill="1" applyBorder="1" applyAlignment="1">
      <alignment horizontal="right"/>
    </xf>
    <xf numFmtId="179" fontId="0" fillId="0" borderId="0" xfId="0" applyNumberFormat="1" applyAlignment="1">
      <alignment horizontal="right"/>
    </xf>
    <xf numFmtId="0" fontId="3" fillId="0" borderId="55" xfId="7" applyBorder="1">
      <alignment vertical="center"/>
    </xf>
    <xf numFmtId="0" fontId="3" fillId="0" borderId="56" xfId="7" applyBorder="1">
      <alignment vertical="center"/>
    </xf>
    <xf numFmtId="0" fontId="3" fillId="0" borderId="61" xfId="7" applyBorder="1">
      <alignment vertical="center"/>
    </xf>
    <xf numFmtId="0" fontId="3" fillId="0" borderId="57" xfId="7" applyBorder="1">
      <alignment vertical="center"/>
    </xf>
    <xf numFmtId="0" fontId="48" fillId="0" borderId="0" xfId="5" applyFont="1" applyAlignment="1">
      <alignment horizontal="left" shrinkToFit="1"/>
    </xf>
    <xf numFmtId="0" fontId="48" fillId="0" borderId="6" xfId="5" applyFont="1" applyBorder="1" applyAlignment="1">
      <alignment horizontal="left" shrinkToFit="1"/>
    </xf>
    <xf numFmtId="0" fontId="48" fillId="0" borderId="0" xfId="4" applyFont="1" applyAlignment="1">
      <alignment horizontal="left"/>
    </xf>
    <xf numFmtId="0" fontId="48" fillId="0" borderId="6" xfId="4" applyFont="1" applyBorder="1" applyAlignment="1">
      <alignment horizontal="left"/>
    </xf>
    <xf numFmtId="179" fontId="14" fillId="0" borderId="10" xfId="6" applyNumberFormat="1" applyFont="1" applyFill="1" applyBorder="1" applyAlignment="1">
      <alignment horizontal="right"/>
    </xf>
    <xf numFmtId="179" fontId="37" fillId="0" borderId="11" xfId="0" applyNumberFormat="1" applyFont="1" applyBorder="1" applyAlignment="1">
      <alignment horizontal="right"/>
    </xf>
    <xf numFmtId="0" fontId="44" fillId="0" borderId="10" xfId="4" applyBorder="1" applyAlignment="1">
      <alignment horizontal="center" vertical="center" wrapText="1"/>
    </xf>
    <xf numFmtId="0" fontId="44" fillId="0" borderId="11" xfId="4" applyBorder="1" applyAlignment="1">
      <alignment horizontal="center" vertical="center" wrapText="1"/>
    </xf>
    <xf numFmtId="0" fontId="44" fillId="0" borderId="1" xfId="4" applyBorder="1" applyAlignment="1">
      <alignment vertical="center"/>
    </xf>
    <xf numFmtId="0" fontId="48" fillId="0" borderId="2" xfId="4" applyFont="1" applyBorder="1" applyAlignment="1">
      <alignment vertical="center" wrapText="1"/>
    </xf>
    <xf numFmtId="0" fontId="48" fillId="0" borderId="4" xfId="4" applyFont="1" applyBorder="1" applyAlignment="1">
      <alignment vertical="center" wrapText="1"/>
    </xf>
    <xf numFmtId="0" fontId="48" fillId="0" borderId="5" xfId="4" applyFont="1" applyBorder="1" applyAlignment="1">
      <alignment vertical="center" wrapText="1"/>
    </xf>
    <xf numFmtId="0" fontId="48" fillId="0" borderId="6" xfId="4" applyFont="1" applyBorder="1" applyAlignment="1">
      <alignment vertical="center" wrapText="1"/>
    </xf>
    <xf numFmtId="0" fontId="48" fillId="0" borderId="7" xfId="4" applyFont="1" applyBorder="1" applyAlignment="1">
      <alignment vertical="center" wrapText="1"/>
    </xf>
    <xf numFmtId="0" fontId="48" fillId="0" borderId="9" xfId="4" applyFont="1" applyBorder="1" applyAlignment="1">
      <alignment vertical="center" wrapText="1"/>
    </xf>
    <xf numFmtId="0" fontId="0" fillId="0" borderId="15" xfId="4" applyFont="1" applyBorder="1" applyAlignment="1">
      <alignment vertical="center"/>
    </xf>
    <xf numFmtId="0" fontId="44" fillId="0" borderId="14" xfId="4" applyBorder="1" applyAlignment="1">
      <alignment vertical="center"/>
    </xf>
    <xf numFmtId="0" fontId="44" fillId="0" borderId="13" xfId="4" applyBorder="1" applyAlignment="1">
      <alignment vertical="center"/>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0" fillId="0" borderId="8" xfId="4" applyFont="1" applyBorder="1" applyAlignment="1">
      <alignment horizontal="right"/>
    </xf>
    <xf numFmtId="0" fontId="44" fillId="0" borderId="8" xfId="4" applyBorder="1" applyAlignment="1">
      <alignment horizontal="right"/>
    </xf>
    <xf numFmtId="0" fontId="44" fillId="0" borderId="33" xfId="4" applyBorder="1" applyAlignment="1">
      <alignment vertical="center"/>
    </xf>
    <xf numFmtId="0" fontId="44" fillId="0" borderId="34" xfId="4" applyBorder="1" applyAlignment="1">
      <alignment vertical="center"/>
    </xf>
    <xf numFmtId="0" fontId="44" fillId="0" borderId="35" xfId="4" applyBorder="1" applyAlignment="1">
      <alignment vertical="center"/>
    </xf>
    <xf numFmtId="0" fontId="44" fillId="0" borderId="22" xfId="4" applyBorder="1" applyAlignment="1">
      <alignment vertical="center"/>
    </xf>
    <xf numFmtId="0" fontId="0" fillId="0" borderId="15" xfId="4" applyFont="1" applyBorder="1" applyAlignment="1">
      <alignment horizontal="center" vertical="center" wrapText="1"/>
    </xf>
    <xf numFmtId="0" fontId="44" fillId="0" borderId="13" xfId="4" applyBorder="1" applyAlignment="1">
      <alignment horizontal="center" vertical="center"/>
    </xf>
    <xf numFmtId="0" fontId="44" fillId="0" borderId="15" xfId="4" applyBorder="1" applyAlignment="1">
      <alignment horizontal="center" vertical="center"/>
    </xf>
    <xf numFmtId="0" fontId="44" fillId="0" borderId="15" xfId="4" applyBorder="1" applyAlignment="1">
      <alignment horizontal="center" vertical="center" wrapText="1"/>
    </xf>
    <xf numFmtId="0" fontId="44" fillId="0" borderId="1" xfId="4" applyBorder="1" applyAlignment="1">
      <alignment horizontal="center" vertical="center"/>
    </xf>
  </cellXfs>
  <cellStyles count="8">
    <cellStyle name="ハイパーリンク" xfId="3" builtinId="8"/>
    <cellStyle name="桁区切り" xfId="1" builtinId="6"/>
    <cellStyle name="桁区切り 2" xfId="6" xr:uid="{00000000-0005-0000-0000-000002000000}"/>
    <cellStyle name="標準" xfId="0" builtinId="0"/>
    <cellStyle name="標準 2" xfId="2" xr:uid="{00000000-0005-0000-0000-000004000000}"/>
    <cellStyle name="標準 2 2" xfId="4" xr:uid="{00000000-0005-0000-0000-000005000000}"/>
    <cellStyle name="標準 2 2 2" xfId="5" xr:uid="{00000000-0005-0000-0000-000006000000}"/>
    <cellStyle name="標準 3" xfId="7" xr:uid="{00000000-0005-0000-0000-000007000000}"/>
  </cellStyles>
  <dxfs count="2">
    <dxf>
      <fill>
        <patternFill>
          <bgColor theme="5" tint="0.59996337778862885"/>
        </patternFill>
      </fill>
    </dxf>
    <dxf>
      <fill>
        <patternFill>
          <bgColor theme="4" tint="0.79998168889431442"/>
        </patternFill>
      </fill>
    </dxf>
  </dxfs>
  <tableStyles count="0" defaultTableStyle="TableStyleMedium2" defaultPivotStyle="PivotStyleLight16"/>
  <colors>
    <mruColors>
      <color rgb="FF33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ﾊﾞﾝｸ最低負荷</c:v>
          </c:tx>
          <c:spPr>
            <a:ln>
              <a:solidFill>
                <a:srgbClr val="000000"/>
              </a:solidFill>
              <a:prstDash val="solid"/>
            </a:ln>
          </c:spPr>
          <c:marker>
            <c:symbol val="circle"/>
            <c:size val="7"/>
            <c:spPr>
              <a:solidFill>
                <a:srgbClr val="000000"/>
              </a:solidFill>
              <a:ln>
                <a:solidFill>
                  <a:srgbClr val="000000"/>
                </a:solidFill>
                <a:prstDash val="solid"/>
              </a:ln>
            </c:spPr>
          </c:marker>
          <c:cat>
            <c:numLit>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Lit>
          </c:cat>
          <c:val>
            <c:numLit>
              <c:formatCode>General</c:formatCode>
              <c:ptCount val="24"/>
            </c:numLit>
          </c:val>
          <c:smooth val="0"/>
          <c:extLst>
            <c:ext xmlns:c16="http://schemas.microsoft.com/office/drawing/2014/chart" uri="{C3380CC4-5D6E-409C-BE32-E72D297353CC}">
              <c16:uniqueId val="{00000000-C6C0-4AEA-AD96-70EEDE7E2387}"/>
            </c:ext>
          </c:extLst>
        </c:ser>
        <c:ser>
          <c:idx val="2"/>
          <c:order val="1"/>
          <c:tx>
            <c:v>既連系＋未連系容量</c:v>
          </c:tx>
          <c:spPr>
            <a:ln>
              <a:solidFill>
                <a:srgbClr val="000000"/>
              </a:solidFill>
              <a:prstDash val="sysDash"/>
            </a:ln>
          </c:spPr>
          <c:marker>
            <c:symbol val="triangle"/>
            <c:size val="7"/>
            <c:spPr>
              <a:solidFill>
                <a:srgbClr val="000000"/>
              </a:solidFill>
              <a:ln>
                <a:solidFill>
                  <a:srgbClr val="000000"/>
                </a:solidFill>
                <a:prstDash val="solid"/>
              </a:ln>
            </c:spPr>
          </c:marker>
          <c:val>
            <c:numLit>
              <c:formatCode>General</c:formatCode>
              <c:ptCount val="24"/>
            </c:numLit>
          </c:val>
          <c:smooth val="0"/>
          <c:extLst>
            <c:ext xmlns:c16="http://schemas.microsoft.com/office/drawing/2014/chart" uri="{C3380CC4-5D6E-409C-BE32-E72D297353CC}">
              <c16:uniqueId val="{00000001-C6C0-4AEA-AD96-70EEDE7E2387}"/>
            </c:ext>
          </c:extLst>
        </c:ser>
        <c:ser>
          <c:idx val="3"/>
          <c:order val="2"/>
          <c:tx>
            <c:v>配変ﾊﾞﾝｸ空容量</c:v>
          </c:tx>
          <c:spPr>
            <a:ln>
              <a:solidFill>
                <a:srgbClr val="000000"/>
              </a:solidFill>
              <a:prstDash val="solid"/>
            </a:ln>
          </c:spPr>
          <c:marker>
            <c:symbol val="square"/>
            <c:size val="7"/>
            <c:spPr>
              <a:solidFill>
                <a:srgbClr val="000000"/>
              </a:solidFill>
              <a:ln>
                <a:solidFill>
                  <a:srgbClr val="000000"/>
                </a:solidFill>
                <a:prstDash val="solid"/>
              </a:ln>
            </c:spPr>
          </c:marker>
          <c:val>
            <c:numLit>
              <c:formatCode>General</c:formatCode>
              <c:ptCount val="24"/>
            </c:numLit>
          </c:val>
          <c:smooth val="0"/>
          <c:extLst>
            <c:ext xmlns:c16="http://schemas.microsoft.com/office/drawing/2014/chart" uri="{C3380CC4-5D6E-409C-BE32-E72D297353CC}">
              <c16:uniqueId val="{00000002-C6C0-4AEA-AD96-70EEDE7E2387}"/>
            </c:ext>
          </c:extLst>
        </c:ser>
        <c:dLbls>
          <c:showLegendKey val="0"/>
          <c:showVal val="0"/>
          <c:showCatName val="0"/>
          <c:showSerName val="0"/>
          <c:showPercent val="0"/>
          <c:showBubbleSize val="0"/>
        </c:dLbls>
        <c:marker val="1"/>
        <c:smooth val="0"/>
        <c:axId val="78277280"/>
        <c:axId val="279732992"/>
      </c:lineChart>
      <c:catAx>
        <c:axId val="78277280"/>
        <c:scaling>
          <c:orientation val="minMax"/>
        </c:scaling>
        <c:delete val="0"/>
        <c:axPos val="b"/>
        <c:numFmt formatCode="General" sourceLinked="1"/>
        <c:majorTickMark val="out"/>
        <c:minorTickMark val="none"/>
        <c:tickLblPos val="nextTo"/>
        <c:crossAx val="279732992"/>
        <c:crosses val="autoZero"/>
        <c:auto val="1"/>
        <c:lblAlgn val="ctr"/>
        <c:lblOffset val="100"/>
        <c:noMultiLvlLbl val="0"/>
      </c:catAx>
      <c:valAx>
        <c:axId val="279732992"/>
        <c:scaling>
          <c:orientation val="minMax"/>
        </c:scaling>
        <c:delete val="0"/>
        <c:axPos val="l"/>
        <c:majorGridlines/>
        <c:numFmt formatCode="General" sourceLinked="1"/>
        <c:majorTickMark val="out"/>
        <c:minorTickMark val="none"/>
        <c:tickLblPos val="nextTo"/>
        <c:crossAx val="78277280"/>
        <c:crosses val="autoZero"/>
        <c:crossBetween val="between"/>
      </c:valAx>
    </c:plotArea>
    <c:legend>
      <c:legendPos val="tr"/>
      <c:overlay val="1"/>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311876</xdr:colOff>
      <xdr:row>11</xdr:row>
      <xdr:rowOff>6635</xdr:rowOff>
    </xdr:from>
    <xdr:ext cx="325730"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88751" y="25212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oneCellAnchor>
    <xdr:from>
      <xdr:col>10</xdr:col>
      <xdr:colOff>114299</xdr:colOff>
      <xdr:row>4</xdr:row>
      <xdr:rowOff>71438</xdr:rowOff>
    </xdr:from>
    <xdr:ext cx="5880101" cy="240033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419849" y="738188"/>
          <a:ext cx="5880101" cy="2400337"/>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 注意事項 ＞</a:t>
          </a:r>
          <a:endParaRPr kumimoji="1" lang="en-US" altLang="ja-JP" sz="1100">
            <a:solidFill>
              <a:srgbClr val="FF0000"/>
            </a:solidFill>
          </a:endParaRPr>
        </a:p>
        <a:p>
          <a:endParaRPr kumimoji="1" lang="en-US" altLang="ja-JP" sz="800">
            <a:solidFill>
              <a:srgbClr val="FF0000"/>
            </a:solidFill>
          </a:endParaRPr>
        </a:p>
        <a:p>
          <a:r>
            <a:rPr kumimoji="1" lang="ja-JP" altLang="en-US" sz="1100">
              <a:solidFill>
                <a:srgbClr val="FF0000"/>
              </a:solidFill>
            </a:rPr>
            <a:t>○申込書の電柱番号をご記載いただいた場合は、位置図を添付いただく必要はありませんが、</a:t>
          </a:r>
          <a:endParaRPr kumimoji="1" lang="en-US" altLang="ja-JP" sz="1100">
            <a:solidFill>
              <a:srgbClr val="FF0000"/>
            </a:solidFill>
          </a:endParaRPr>
        </a:p>
        <a:p>
          <a:r>
            <a:rPr kumimoji="1" lang="ja-JP" altLang="en-US" sz="1100">
              <a:solidFill>
                <a:srgbClr val="FF0000"/>
              </a:solidFill>
            </a:rPr>
            <a:t>　</a:t>
          </a:r>
          <a:r>
            <a:rPr kumimoji="1" lang="ja-JP" altLang="en-US" sz="1100" u="sng">
              <a:solidFill>
                <a:srgbClr val="FF0000"/>
              </a:solidFill>
            </a:rPr>
            <a:t>電柱番号欄に「最寄りの電柱」などとご記載いただいた場合は、必ず位置図を添付してください</a:t>
          </a:r>
          <a:endParaRPr kumimoji="1" lang="en-US" altLang="ja-JP" sz="1100" u="sng">
            <a:solidFill>
              <a:srgbClr val="FF0000"/>
            </a:solidFill>
          </a:endParaRPr>
        </a:p>
        <a:p>
          <a:r>
            <a:rPr kumimoji="1" lang="ja-JP" altLang="en-US" sz="1100" u="none">
              <a:solidFill>
                <a:srgbClr val="FF0000"/>
              </a:solidFill>
            </a:rPr>
            <a:t>　</a:t>
          </a:r>
          <a:r>
            <a:rPr kumimoji="1" lang="ja-JP" altLang="en-US" sz="1100" u="sng">
              <a:solidFill>
                <a:srgbClr val="FF0000"/>
              </a:solidFill>
            </a:rPr>
            <a:t>（このエクセルファイルに画像を貼り付けてください）</a:t>
          </a:r>
          <a:r>
            <a:rPr kumimoji="1" lang="ja-JP" altLang="en-US" sz="1100">
              <a:solidFill>
                <a:srgbClr val="FF0000"/>
              </a:solidFill>
            </a:rPr>
            <a:t>。</a:t>
          </a:r>
          <a:endParaRPr kumimoji="1" lang="en-US" altLang="ja-JP" sz="1100">
            <a:solidFill>
              <a:srgbClr val="FF0000"/>
            </a:solidFill>
          </a:endParaRPr>
        </a:p>
        <a:p>
          <a:endParaRPr kumimoji="1" lang="en-US" altLang="ja-JP" sz="800">
            <a:solidFill>
              <a:srgbClr val="FF0000"/>
            </a:solidFill>
          </a:endParaRPr>
        </a:p>
        <a:p>
          <a:r>
            <a:rPr kumimoji="1" lang="ja-JP" altLang="en-US" sz="1100">
              <a:solidFill>
                <a:srgbClr val="FF0000"/>
              </a:solidFill>
            </a:rPr>
            <a:t>○位置図は、</a:t>
          </a:r>
          <a:r>
            <a:rPr kumimoji="1" lang="ja-JP" altLang="en-US" sz="1100" u="sng">
              <a:solidFill>
                <a:srgbClr val="FF0000"/>
              </a:solidFill>
            </a:rPr>
            <a:t>異なる縮尺で２枚以上添付してください</a:t>
          </a:r>
          <a:r>
            <a:rPr kumimoji="1" lang="ja-JP" altLang="en-US" sz="1100">
              <a:solidFill>
                <a:srgbClr val="FF0000"/>
              </a:solidFill>
            </a:rPr>
            <a:t>（当社が希望連系点を判断するにあたり十分</a:t>
          </a:r>
          <a:endParaRPr kumimoji="1" lang="en-US" altLang="ja-JP" sz="1100">
            <a:solidFill>
              <a:srgbClr val="FF0000"/>
            </a:solidFill>
          </a:endParaRPr>
        </a:p>
        <a:p>
          <a:r>
            <a:rPr kumimoji="1" lang="ja-JP" altLang="en-US" sz="1100">
              <a:solidFill>
                <a:srgbClr val="FF0000"/>
              </a:solidFill>
            </a:rPr>
            <a:t>　な情報が提供いただけない場合、申込不備として返却させていただく場合があります）。</a:t>
          </a:r>
          <a:endParaRPr kumimoji="1" lang="en-US" altLang="ja-JP" sz="1100">
            <a:solidFill>
              <a:srgbClr val="FF0000"/>
            </a:solidFill>
          </a:endParaRPr>
        </a:p>
        <a:p>
          <a:endParaRPr kumimoji="1" lang="en-US" altLang="ja-JP" sz="400">
            <a:solidFill>
              <a:srgbClr val="FF0000"/>
            </a:solidFill>
          </a:endParaRPr>
        </a:p>
        <a:p>
          <a:r>
            <a:rPr kumimoji="1" lang="ja-JP" altLang="en-US" sz="1100">
              <a:solidFill>
                <a:srgbClr val="FF0000"/>
              </a:solidFill>
            </a:rPr>
            <a:t>　・</a:t>
          </a:r>
          <a:r>
            <a:rPr kumimoji="1" lang="ja-JP" altLang="en-US" sz="1100" u="sng">
              <a:solidFill>
                <a:srgbClr val="FF0000"/>
              </a:solidFill>
            </a:rPr>
            <a:t>地形から発電場所を特定できる縮尺（尺度の分母が大きい）のもの１枚</a:t>
          </a:r>
          <a:endParaRPr kumimoji="1" lang="en-US" altLang="ja-JP" sz="1100" u="sng">
            <a:solidFill>
              <a:srgbClr val="FF0000"/>
            </a:solidFill>
          </a:endParaRPr>
        </a:p>
        <a:p>
          <a:r>
            <a:rPr kumimoji="1" lang="ja-JP" altLang="en-US" sz="1100">
              <a:solidFill>
                <a:srgbClr val="FF0000"/>
              </a:solidFill>
            </a:rPr>
            <a:t>　・</a:t>
          </a:r>
          <a:r>
            <a:rPr kumimoji="1" lang="ja-JP" altLang="en-US" sz="1100" u="sng">
              <a:solidFill>
                <a:srgbClr val="FF0000"/>
              </a:solidFill>
            </a:rPr>
            <a:t>発電場所の境界が明確に把握できる縮尺（尺度の分母が小さい）のもの１枚</a:t>
          </a:r>
          <a:endParaRPr kumimoji="1" lang="en-US" altLang="ja-JP" sz="1100" u="sng">
            <a:solidFill>
              <a:srgbClr val="FF0000"/>
            </a:solidFill>
          </a:endParaRPr>
        </a:p>
        <a:p>
          <a:r>
            <a:rPr kumimoji="1" lang="en-US" altLang="ja-JP" sz="1100" u="sng">
              <a:solidFill>
                <a:schemeClr val="tx1"/>
              </a:solidFill>
              <a:effectLst/>
              <a:latin typeface="+mn-lt"/>
              <a:ea typeface="+mn-ea"/>
              <a:cs typeface="+mn-cs"/>
            </a:rPr>
            <a:t>     </a:t>
          </a:r>
          <a:endParaRPr lang="ja-JP" altLang="ja-JP">
            <a:effectLst/>
          </a:endParaRPr>
        </a:p>
        <a:p>
          <a:r>
            <a:rPr kumimoji="1" lang="en-US" altLang="ja-JP" sz="1100">
              <a:solidFill>
                <a:schemeClr val="tx1"/>
              </a:solidFill>
              <a:effectLst/>
              <a:latin typeface="+mn-lt"/>
              <a:ea typeface="+mn-ea"/>
              <a:cs typeface="+mn-cs"/>
            </a:rPr>
            <a:t>     </a:t>
          </a:r>
          <a:r>
            <a:rPr kumimoji="1" lang="en-US" altLang="ja-JP"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２枚とも該当箇所を線で囲うなどの加筆・加工をお願いいたします。</a:t>
          </a:r>
          <a:endParaRPr lang="ja-JP" altLang="ja-JP">
            <a:solidFill>
              <a:srgbClr val="FF0000"/>
            </a:solidFill>
            <a:effectLst/>
          </a:endParaRPr>
        </a:p>
        <a:p>
          <a:endParaRPr kumimoji="1" lang="ja-JP" altLang="en-US" sz="1100">
            <a:solidFill>
              <a:srgbClr val="FF0000"/>
            </a:solidFill>
          </a:endParaRPr>
        </a:p>
      </xdr:txBody>
    </xdr:sp>
    <xdr:clientData/>
  </xdr:oneCellAnchor>
  <xdr:twoCellAnchor editAs="oneCell">
    <xdr:from>
      <xdr:col>64</xdr:col>
      <xdr:colOff>10583</xdr:colOff>
      <xdr:row>1</xdr:row>
      <xdr:rowOff>0</xdr:rowOff>
    </xdr:from>
    <xdr:to>
      <xdr:col>119</xdr:col>
      <xdr:colOff>72703</xdr:colOff>
      <xdr:row>25</xdr:row>
      <xdr:rowOff>11112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3779500" y="222250"/>
          <a:ext cx="7047120" cy="9902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11906</xdr:colOff>
      <xdr:row>5</xdr:row>
      <xdr:rowOff>11906</xdr:rowOff>
    </xdr:from>
    <xdr:ext cx="6215063" cy="238918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869906" y="857250"/>
          <a:ext cx="6215063" cy="238918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 注意事項 ＞</a:t>
          </a:r>
          <a:endParaRPr kumimoji="1" lang="en-US" altLang="ja-JP" sz="1100">
            <a:solidFill>
              <a:srgbClr val="FF0000"/>
            </a:solidFill>
          </a:endParaRPr>
        </a:p>
        <a:p>
          <a:endParaRPr kumimoji="1" lang="en-US" altLang="ja-JP" sz="800">
            <a:solidFill>
              <a:srgbClr val="FF0000"/>
            </a:solidFill>
          </a:endParaRPr>
        </a:p>
        <a:p>
          <a:r>
            <a:rPr kumimoji="1" lang="ja-JP" altLang="en-US" sz="1100">
              <a:solidFill>
                <a:srgbClr val="FF0000"/>
              </a:solidFill>
            </a:rPr>
            <a:t>○申込書の電柱番号をご記載いただいた場合は、位置図を添付いただく必要はありませんが、</a:t>
          </a:r>
          <a:endParaRPr kumimoji="1" lang="en-US" altLang="ja-JP" sz="1100">
            <a:solidFill>
              <a:srgbClr val="FF0000"/>
            </a:solidFill>
          </a:endParaRPr>
        </a:p>
        <a:p>
          <a:r>
            <a:rPr kumimoji="1" lang="ja-JP" altLang="en-US" sz="1100">
              <a:solidFill>
                <a:srgbClr val="FF0000"/>
              </a:solidFill>
            </a:rPr>
            <a:t>　</a:t>
          </a:r>
          <a:r>
            <a:rPr kumimoji="1" lang="ja-JP" altLang="en-US" sz="1100" u="sng">
              <a:solidFill>
                <a:srgbClr val="FF0000"/>
              </a:solidFill>
            </a:rPr>
            <a:t>電柱番号欄に「最寄りの電柱」などとご記載いただいた場合は、必ず位置図を添付してください</a:t>
          </a:r>
          <a:endParaRPr kumimoji="1" lang="en-US" altLang="ja-JP" sz="1100" u="sng">
            <a:solidFill>
              <a:srgbClr val="FF0000"/>
            </a:solidFill>
          </a:endParaRPr>
        </a:p>
        <a:p>
          <a:r>
            <a:rPr kumimoji="1" lang="ja-JP" altLang="en-US" sz="1100" u="none">
              <a:solidFill>
                <a:srgbClr val="FF0000"/>
              </a:solidFill>
            </a:rPr>
            <a:t>　</a:t>
          </a:r>
          <a:r>
            <a:rPr kumimoji="1" lang="ja-JP" altLang="en-US" sz="1100" u="sng">
              <a:solidFill>
                <a:srgbClr val="FF0000"/>
              </a:solidFill>
            </a:rPr>
            <a:t>（このエクセルファイルに画像を貼り付けてください）</a:t>
          </a:r>
          <a:r>
            <a:rPr kumimoji="1" lang="ja-JP" altLang="en-US" sz="1100">
              <a:solidFill>
                <a:srgbClr val="FF0000"/>
              </a:solidFill>
            </a:rPr>
            <a:t>。</a:t>
          </a:r>
          <a:endParaRPr kumimoji="1" lang="en-US" altLang="ja-JP" sz="1100">
            <a:solidFill>
              <a:srgbClr val="FF0000"/>
            </a:solidFill>
          </a:endParaRPr>
        </a:p>
        <a:p>
          <a:endParaRPr kumimoji="1" lang="en-US" altLang="ja-JP" sz="800">
            <a:solidFill>
              <a:srgbClr val="FF0000"/>
            </a:solidFill>
          </a:endParaRPr>
        </a:p>
        <a:p>
          <a:r>
            <a:rPr kumimoji="1" lang="ja-JP" altLang="en-US" sz="1100">
              <a:solidFill>
                <a:srgbClr val="FF0000"/>
              </a:solidFill>
            </a:rPr>
            <a:t>○位置図は、</a:t>
          </a:r>
          <a:r>
            <a:rPr kumimoji="1" lang="ja-JP" altLang="en-US" sz="1100" u="sng">
              <a:solidFill>
                <a:srgbClr val="FF0000"/>
              </a:solidFill>
            </a:rPr>
            <a:t>異なる縮尺で２枚以上添付してください</a:t>
          </a:r>
          <a:r>
            <a:rPr kumimoji="1" lang="ja-JP" altLang="en-US" sz="1100">
              <a:solidFill>
                <a:srgbClr val="FF0000"/>
              </a:solidFill>
            </a:rPr>
            <a:t>（当社が希望連系点を判断するにあたり十分</a:t>
          </a:r>
          <a:endParaRPr kumimoji="1" lang="en-US" altLang="ja-JP" sz="1100">
            <a:solidFill>
              <a:srgbClr val="FF0000"/>
            </a:solidFill>
          </a:endParaRPr>
        </a:p>
        <a:p>
          <a:r>
            <a:rPr kumimoji="1" lang="ja-JP" altLang="en-US" sz="1100">
              <a:solidFill>
                <a:srgbClr val="FF0000"/>
              </a:solidFill>
            </a:rPr>
            <a:t>　な情報が提供いただけない場合、申込不備として返却させていただく場合があります）。</a:t>
          </a:r>
          <a:endParaRPr kumimoji="1" lang="en-US" altLang="ja-JP" sz="1100">
            <a:solidFill>
              <a:srgbClr val="FF0000"/>
            </a:solidFill>
          </a:endParaRPr>
        </a:p>
        <a:p>
          <a:endParaRPr kumimoji="1" lang="en-US" altLang="ja-JP" sz="400">
            <a:solidFill>
              <a:srgbClr val="FF0000"/>
            </a:solidFill>
          </a:endParaRPr>
        </a:p>
        <a:p>
          <a:r>
            <a:rPr kumimoji="1" lang="ja-JP" altLang="en-US" sz="1100">
              <a:solidFill>
                <a:srgbClr val="FF0000"/>
              </a:solidFill>
            </a:rPr>
            <a:t>　・</a:t>
          </a:r>
          <a:r>
            <a:rPr kumimoji="1" lang="ja-JP" altLang="en-US" sz="1100" u="sng">
              <a:solidFill>
                <a:srgbClr val="FF0000"/>
              </a:solidFill>
            </a:rPr>
            <a:t>地形から発電場所を特定できる縮尺（尺度の分母が大きい）のもの１枚</a:t>
          </a:r>
          <a:endParaRPr kumimoji="1" lang="en-US" altLang="ja-JP" sz="1100" u="sng">
            <a:solidFill>
              <a:srgbClr val="FF0000"/>
            </a:solidFill>
          </a:endParaRPr>
        </a:p>
        <a:p>
          <a:r>
            <a:rPr kumimoji="1" lang="ja-JP" altLang="en-US" sz="1100">
              <a:solidFill>
                <a:srgbClr val="FF0000"/>
              </a:solidFill>
            </a:rPr>
            <a:t>　・</a:t>
          </a:r>
          <a:r>
            <a:rPr kumimoji="1" lang="ja-JP" altLang="en-US" sz="1100" u="sng">
              <a:solidFill>
                <a:srgbClr val="FF0000"/>
              </a:solidFill>
            </a:rPr>
            <a:t>発電場所の境界が明確に把握できる縮尺（尺度の分母が小さい）のもの１枚</a:t>
          </a:r>
          <a:endParaRPr kumimoji="1" lang="en-US" altLang="ja-JP" sz="1100" u="sng">
            <a:solidFill>
              <a:srgbClr val="FF0000"/>
            </a:solidFill>
          </a:endParaRPr>
        </a:p>
        <a:p>
          <a:r>
            <a:rPr kumimoji="1" lang="en-US" altLang="ja-JP" sz="1100" u="sng">
              <a:solidFill>
                <a:srgbClr val="FF0000"/>
              </a:solidFill>
            </a:rPr>
            <a:t>     </a:t>
          </a:r>
        </a:p>
        <a:p>
          <a:r>
            <a:rPr kumimoji="1" lang="en-US" altLang="ja-JP" sz="1100" u="none">
              <a:solidFill>
                <a:srgbClr val="FF0000"/>
              </a:solidFill>
            </a:rPr>
            <a:t>     ※ </a:t>
          </a:r>
          <a:r>
            <a:rPr kumimoji="1" lang="ja-JP" altLang="en-US" sz="1100" u="none">
              <a:solidFill>
                <a:srgbClr val="FF0000"/>
              </a:solidFill>
            </a:rPr>
            <a:t>２枚とも該当箇所を線で囲うなどの加筆・加工をお願いいたします。</a:t>
          </a:r>
          <a:endParaRPr kumimoji="1" lang="en-US" altLang="ja-JP" sz="1100" u="none">
            <a:solidFill>
              <a:srgbClr val="FF0000"/>
            </a:solidFill>
          </a:endParaRPr>
        </a:p>
        <a:p>
          <a:endParaRPr kumimoji="1" lang="ja-JP" altLang="en-US" sz="1100">
            <a:solidFill>
              <a:srgbClr val="FF0000"/>
            </a:solidFill>
          </a:endParaRPr>
        </a:p>
      </xdr:txBody>
    </xdr:sp>
    <xdr:clientData/>
  </xdr:oneCellAnchor>
  <xdr:oneCellAnchor>
    <xdr:from>
      <xdr:col>7</xdr:col>
      <xdr:colOff>311150</xdr:colOff>
      <xdr:row>11</xdr:row>
      <xdr:rowOff>57150</xdr:rowOff>
    </xdr:from>
    <xdr:ext cx="325730"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334000" y="2565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130</xdr:col>
          <xdr:colOff>12700</xdr:colOff>
          <xdr:row>3</xdr:row>
          <xdr:rowOff>31750</xdr:rowOff>
        </xdr:from>
        <xdr:to>
          <xdr:col>135</xdr:col>
          <xdr:colOff>57150</xdr:colOff>
          <xdr:row>5</xdr:row>
          <xdr:rowOff>57150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完了</a:t>
              </a:r>
            </a:p>
          </xdr:txBody>
        </xdr:sp>
        <xdr:clientData fPrintsWithSheet="0"/>
      </xdr:twoCellAnchor>
    </mc:Choice>
    <mc:Fallback/>
  </mc:AlternateContent>
  <xdr:twoCellAnchor>
    <xdr:from>
      <xdr:col>10</xdr:col>
      <xdr:colOff>27672</xdr:colOff>
      <xdr:row>44</xdr:row>
      <xdr:rowOff>8630</xdr:rowOff>
    </xdr:from>
    <xdr:to>
      <xdr:col>11</xdr:col>
      <xdr:colOff>187647</xdr:colOff>
      <xdr:row>45</xdr:row>
      <xdr:rowOff>178849</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2227947" y="2085080"/>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43</xdr:row>
      <xdr:rowOff>8626</xdr:rowOff>
    </xdr:from>
    <xdr:to>
      <xdr:col>4</xdr:col>
      <xdr:colOff>188550</xdr:colOff>
      <xdr:row>44</xdr:row>
      <xdr:rowOff>178845</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828675" y="1894576"/>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27676</xdr:colOff>
      <xdr:row>44</xdr:row>
      <xdr:rowOff>8627</xdr:rowOff>
    </xdr:from>
    <xdr:to>
      <xdr:col>4</xdr:col>
      <xdr:colOff>187651</xdr:colOff>
      <xdr:row>45</xdr:row>
      <xdr:rowOff>178846</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827776" y="2085077"/>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43</xdr:row>
      <xdr:rowOff>0</xdr:rowOff>
    </xdr:from>
    <xdr:to>
      <xdr:col>11</xdr:col>
      <xdr:colOff>188550</xdr:colOff>
      <xdr:row>44</xdr:row>
      <xdr:rowOff>170219</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2228850" y="1885950"/>
          <a:ext cx="360000" cy="36071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8659</xdr:colOff>
      <xdr:row>51</xdr:row>
      <xdr:rowOff>43298</xdr:rowOff>
    </xdr:from>
    <xdr:to>
      <xdr:col>13</xdr:col>
      <xdr:colOff>199108</xdr:colOff>
      <xdr:row>53</xdr:row>
      <xdr:rowOff>14048</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0636" y="13984434"/>
          <a:ext cx="396000" cy="325771"/>
        </a:xfrm>
        <a:prstGeom prst="rect">
          <a:avLst/>
        </a:prstGeom>
      </xdr:spPr>
    </xdr:pic>
    <xdr:clientData/>
  </xdr:twoCellAnchor>
  <xdr:twoCellAnchor editAs="oneCell">
    <xdr:from>
      <xdr:col>16</xdr:col>
      <xdr:colOff>43295</xdr:colOff>
      <xdr:row>51</xdr:row>
      <xdr:rowOff>77937</xdr:rowOff>
    </xdr:from>
    <xdr:to>
      <xdr:col>17</xdr:col>
      <xdr:colOff>156797</xdr:colOff>
      <xdr:row>53</xdr:row>
      <xdr:rowOff>20973</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51909" y="14019073"/>
          <a:ext cx="324000" cy="298057"/>
        </a:xfrm>
        <a:prstGeom prst="rect">
          <a:avLst/>
        </a:prstGeom>
      </xdr:spPr>
    </xdr:pic>
    <xdr:clientData/>
  </xdr:twoCellAnchor>
  <xdr:twoCellAnchor editAs="oneCell">
    <xdr:from>
      <xdr:col>20</xdr:col>
      <xdr:colOff>25977</xdr:colOff>
      <xdr:row>51</xdr:row>
      <xdr:rowOff>86593</xdr:rowOff>
    </xdr:from>
    <xdr:to>
      <xdr:col>21</xdr:col>
      <xdr:colOff>167859</xdr:colOff>
      <xdr:row>53</xdr:row>
      <xdr:rowOff>29347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1227" y="14027729"/>
          <a:ext cx="360000" cy="297775"/>
        </a:xfrm>
        <a:prstGeom prst="rect">
          <a:avLst/>
        </a:prstGeom>
      </xdr:spPr>
    </xdr:pic>
    <xdr:clientData/>
  </xdr:twoCellAnchor>
  <xdr:twoCellAnchor>
    <xdr:from>
      <xdr:col>24</xdr:col>
      <xdr:colOff>164524</xdr:colOff>
      <xdr:row>49</xdr:row>
      <xdr:rowOff>147204</xdr:rowOff>
    </xdr:from>
    <xdr:to>
      <xdr:col>25</xdr:col>
      <xdr:colOff>37365</xdr:colOff>
      <xdr:row>50</xdr:row>
      <xdr:rowOff>37363</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4866410" y="13741977"/>
          <a:ext cx="72000" cy="72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86590</xdr:colOff>
      <xdr:row>41</xdr:row>
      <xdr:rowOff>25976</xdr:rowOff>
    </xdr:from>
    <xdr:to>
      <xdr:col>14</xdr:col>
      <xdr:colOff>76295</xdr:colOff>
      <xdr:row>41</xdr:row>
      <xdr:rowOff>25976</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86590" y="12235294"/>
          <a:ext cx="2700000" cy="0"/>
        </a:xfrm>
        <a:prstGeom prst="line">
          <a:avLst/>
        </a:prstGeom>
        <a:ln w="28575">
          <a:solidFill>
            <a:srgbClr val="FFC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190498</xdr:colOff>
      <xdr:row>35</xdr:row>
      <xdr:rowOff>103908</xdr:rowOff>
    </xdr:from>
    <xdr:to>
      <xdr:col>33</xdr:col>
      <xdr:colOff>8659</xdr:colOff>
      <xdr:row>38</xdr:row>
      <xdr:rowOff>34635</xdr:rowOff>
    </xdr:to>
    <xdr:sp macro="" textlink="">
      <xdr:nvSpPr>
        <xdr:cNvPr id="6" name="線吹き出し 2 (枠付き) 5">
          <a:extLst>
            <a:ext uri="{FF2B5EF4-FFF2-40B4-BE49-F238E27FC236}">
              <a16:creationId xmlns:a16="http://schemas.microsoft.com/office/drawing/2014/main" id="{00000000-0008-0000-0200-000006000000}"/>
            </a:ext>
          </a:extLst>
        </xdr:cNvPr>
        <xdr:cNvSpPr/>
      </xdr:nvSpPr>
      <xdr:spPr>
        <a:xfrm>
          <a:off x="3099953" y="11274135"/>
          <a:ext cx="3403024" cy="450273"/>
        </a:xfrm>
        <a:prstGeom prst="borderCallout2">
          <a:avLst>
            <a:gd name="adj1" fmla="val 18750"/>
            <a:gd name="adj2" fmla="val -8333"/>
            <a:gd name="adj3" fmla="val 18750"/>
            <a:gd name="adj4" fmla="val -16667"/>
            <a:gd name="adj5" fmla="val 216747"/>
            <a:gd name="adj6" fmla="val -44455"/>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点線より上位の部分については、事前相談の回答対象範囲外です。</a:t>
          </a:r>
          <a:endParaRPr kumimoji="1" lang="en-US" altLang="ja-JP" sz="800">
            <a:solidFill>
              <a:sysClr val="windowText" lastClr="000000"/>
            </a:solidFill>
          </a:endParaRPr>
        </a:p>
        <a:p>
          <a:pPr algn="l"/>
          <a:r>
            <a:rPr kumimoji="1" lang="ja-JP" altLang="en-US" sz="800">
              <a:solidFill>
                <a:sysClr val="windowText" lastClr="000000"/>
              </a:solidFill>
            </a:rPr>
            <a:t>こちらの系統状況については系統空容量マッピングにてご確認ください。</a:t>
          </a:r>
          <a:endParaRPr kumimoji="1" lang="en-US" altLang="ja-JP" sz="800">
            <a:solidFill>
              <a:sysClr val="windowText" lastClr="000000"/>
            </a:solidFill>
          </a:endParaRPr>
        </a:p>
      </xdr:txBody>
    </xdr:sp>
    <xdr:clientData/>
  </xdr:twoCellAnchor>
  <xdr:twoCellAnchor>
    <xdr:from>
      <xdr:col>14</xdr:col>
      <xdr:colOff>45357</xdr:colOff>
      <xdr:row>17</xdr:row>
      <xdr:rowOff>510268</xdr:rowOff>
    </xdr:from>
    <xdr:to>
      <xdr:col>34</xdr:col>
      <xdr:colOff>14786</xdr:colOff>
      <xdr:row>18</xdr:row>
      <xdr:rowOff>122645</xdr:rowOff>
    </xdr:to>
    <xdr:sp macro="" textlink="">
      <xdr:nvSpPr>
        <xdr:cNvPr id="14" name="四角形吹き出し 13">
          <a:extLst>
            <a:ext uri="{FF2B5EF4-FFF2-40B4-BE49-F238E27FC236}">
              <a16:creationId xmlns:a16="http://schemas.microsoft.com/office/drawing/2014/main" id="{00000000-0008-0000-0200-00000E000000}"/>
            </a:ext>
          </a:extLst>
        </xdr:cNvPr>
        <xdr:cNvSpPr/>
      </xdr:nvSpPr>
      <xdr:spPr>
        <a:xfrm>
          <a:off x="3220357" y="4649107"/>
          <a:ext cx="4278358" cy="213359"/>
        </a:xfrm>
        <a:prstGeom prst="wedgeRectCallout">
          <a:avLst>
            <a:gd name="adj1" fmla="val -30587"/>
            <a:gd name="adj2" fmla="val -95125"/>
          </a:avLst>
        </a:prstGeom>
        <a:solidFill>
          <a:sysClr val="window" lastClr="FFFFFF"/>
        </a:solidFill>
        <a:ln w="25400" cap="flat" cmpd="sng" algn="ctr">
          <a:solidFill>
            <a:srgbClr val="4F81BD"/>
          </a:solidFill>
          <a:prstDash val="solid"/>
        </a:ln>
        <a:effectLst/>
      </xdr:spPr>
      <xdr:txBody>
        <a:bodyPr rot="0" spcFirstLastPara="0" vert="horz" wrap="square" lIns="36000" tIns="0" rIns="36000" bIns="0" numCol="1" spcCol="0" rtlCol="0" fromWordArt="0" anchor="ctr" anchorCtr="0" forceAA="0" compatLnSpc="1">
          <a:prstTxWarp prst="textNoShape">
            <a:avLst/>
          </a:prstTxWarp>
          <a:noAutofit/>
        </a:bodyPr>
        <a:lstStyle/>
        <a:p>
          <a:pPr algn="l">
            <a:spcAft>
              <a:spcPts val="0"/>
            </a:spcAft>
          </a:pPr>
          <a:r>
            <a:rPr lang="ja-JP" sz="900" kern="100">
              <a:effectLst/>
              <a:latin typeface="Century" panose="02040604050505020304" pitchFamily="18" charset="0"/>
              <a:ea typeface="ＭＳ ゴシック" panose="020B0609070205080204" pitchFamily="49" charset="-128"/>
              <a:cs typeface="Times New Roman" panose="02020603050405020304" pitchFamily="18" charset="0"/>
            </a:rPr>
            <a:t>上位系統のノンファーム型接続適用設備を記載（複数ある場合は列挙する）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41</xdr:row>
      <xdr:rowOff>0</xdr:rowOff>
    </xdr:from>
    <xdr:to>
      <xdr:col>6</xdr:col>
      <xdr:colOff>619125</xdr:colOff>
      <xdr:row>57</xdr:row>
      <xdr:rowOff>0</xdr:rowOff>
    </xdr:to>
    <xdr:graphicFrame macro="">
      <xdr:nvGraphicFramePr>
        <xdr:cNvPr id="9" name="グラフ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hyperlink" Target="mailto:ue-uketuke.152h@chuden.co.jp" TargetMode="External"/><Relationship Id="rId18" Type="http://schemas.openxmlformats.org/officeDocument/2006/relationships/hyperlink" Target="mailto:ue-uketuke.630h@chuden.co.jp" TargetMode="External"/><Relationship Id="rId26" Type="http://schemas.openxmlformats.org/officeDocument/2006/relationships/hyperlink" Target="mailto:ue-uketuke.240h@chuden.co.jp" TargetMode="External"/><Relationship Id="rId39" Type="http://schemas.openxmlformats.org/officeDocument/2006/relationships/hyperlink" Target="mailto:ue-uketuke.440h@chuden.co.jp" TargetMode="External"/><Relationship Id="rId21" Type="http://schemas.openxmlformats.org/officeDocument/2006/relationships/hyperlink" Target="mailto:ue-uketuke.230h@chuden.co.jp" TargetMode="External"/><Relationship Id="rId34" Type="http://schemas.openxmlformats.org/officeDocument/2006/relationships/hyperlink" Target="mailto:ue-uketuke.410h@chuden.co.jp" TargetMode="External"/><Relationship Id="rId42" Type="http://schemas.openxmlformats.org/officeDocument/2006/relationships/hyperlink" Target="mailto:ue-uketuke.510h@chuden.co.jp" TargetMode="External"/><Relationship Id="rId47" Type="http://schemas.openxmlformats.org/officeDocument/2006/relationships/hyperlink" Target="mailto:ue-uketuke.530h@chuden.co.jp" TargetMode="External"/><Relationship Id="rId50" Type="http://schemas.openxmlformats.org/officeDocument/2006/relationships/hyperlink" Target="mailto:ue-uketuke.550h@chuden.co.jp" TargetMode="External"/><Relationship Id="rId55" Type="http://schemas.openxmlformats.org/officeDocument/2006/relationships/hyperlink" Target="mailto:ue-uketuke.410h@chuden.co.jp" TargetMode="External"/><Relationship Id="rId7" Type="http://schemas.openxmlformats.org/officeDocument/2006/relationships/hyperlink" Target="mailto:ue-uketuke.117h@chuden.co.jp" TargetMode="External"/><Relationship Id="rId2" Type="http://schemas.openxmlformats.org/officeDocument/2006/relationships/hyperlink" Target="http://www.chuden.co.jp/business/saiene2/sai_high/high_moushikomi/index.html" TargetMode="External"/><Relationship Id="rId16" Type="http://schemas.openxmlformats.org/officeDocument/2006/relationships/hyperlink" Target="mailto:ue-uketuke.640h@chuden.co.jp" TargetMode="External"/><Relationship Id="rId29" Type="http://schemas.openxmlformats.org/officeDocument/2006/relationships/hyperlink" Target="mailto:ue-uketuke.320h@chuden.co.jp" TargetMode="External"/><Relationship Id="rId11" Type="http://schemas.openxmlformats.org/officeDocument/2006/relationships/hyperlink" Target="mailto:ue-uketuke.160h@chuden.co.jp" TargetMode="External"/><Relationship Id="rId24" Type="http://schemas.openxmlformats.org/officeDocument/2006/relationships/hyperlink" Target="mailto:ue-uketuke.250h@chuden.co.jp" TargetMode="External"/><Relationship Id="rId32" Type="http://schemas.openxmlformats.org/officeDocument/2006/relationships/hyperlink" Target="mailto:ue-uketuke.340h@chuden.co.jp" TargetMode="External"/><Relationship Id="rId37" Type="http://schemas.openxmlformats.org/officeDocument/2006/relationships/hyperlink" Target="mailto:ue-uketuke.431h@chuden.co.jp" TargetMode="External"/><Relationship Id="rId40" Type="http://schemas.openxmlformats.org/officeDocument/2006/relationships/hyperlink" Target="mailto:ue-uketuke.450h@chuden.co.jp" TargetMode="External"/><Relationship Id="rId45" Type="http://schemas.openxmlformats.org/officeDocument/2006/relationships/hyperlink" Target="mailto:ue-uketuke.522h@chuden.co.jp" TargetMode="External"/><Relationship Id="rId53" Type="http://schemas.openxmlformats.org/officeDocument/2006/relationships/hyperlink" Target="https://powergrid.chuden.co.jp/resource/takuso_service/ippan/powerconnection/saiene/sai_high/high_moushikomi/h_mou_soudan/h_mou_soudan_07_2.pdf" TargetMode="External"/><Relationship Id="rId58" Type="http://schemas.openxmlformats.org/officeDocument/2006/relationships/vmlDrawing" Target="../drawings/vmlDrawing3.vml"/><Relationship Id="rId5" Type="http://schemas.openxmlformats.org/officeDocument/2006/relationships/hyperlink" Target="mailto:ue-uketuke.111h@chuden.co.jp" TargetMode="External"/><Relationship Id="rId19" Type="http://schemas.openxmlformats.org/officeDocument/2006/relationships/hyperlink" Target="mailto:ue-uketuke.210h@chuden.co.jp" TargetMode="External"/><Relationship Id="rId4" Type="http://schemas.openxmlformats.org/officeDocument/2006/relationships/hyperlink" Target="mailto:ue-uketuke.111h@chuden.co.jp" TargetMode="External"/><Relationship Id="rId9" Type="http://schemas.openxmlformats.org/officeDocument/2006/relationships/hyperlink" Target="mailto:ue-uketuke.117h@chuden.co.jp" TargetMode="External"/><Relationship Id="rId14" Type="http://schemas.openxmlformats.org/officeDocument/2006/relationships/hyperlink" Target="mailto:ue-uketuke.152h@chuden.co.jp" TargetMode="External"/><Relationship Id="rId22" Type="http://schemas.openxmlformats.org/officeDocument/2006/relationships/hyperlink" Target="mailto:ue-uketuke.230h@chuden.co.jp" TargetMode="External"/><Relationship Id="rId27" Type="http://schemas.openxmlformats.org/officeDocument/2006/relationships/hyperlink" Target="mailto:ue-uketuke.310h@chuden.co.jp" TargetMode="External"/><Relationship Id="rId30" Type="http://schemas.openxmlformats.org/officeDocument/2006/relationships/hyperlink" Target="mailto:ue-uketuke.320h@chuden.co.jp" TargetMode="External"/><Relationship Id="rId35" Type="http://schemas.openxmlformats.org/officeDocument/2006/relationships/hyperlink" Target="mailto:ue-uketuke.410h@chuden.co.jp" TargetMode="External"/><Relationship Id="rId43" Type="http://schemas.openxmlformats.org/officeDocument/2006/relationships/hyperlink" Target="mailto:ue-uketuke.510h@chuden.co.jp" TargetMode="External"/><Relationship Id="rId48" Type="http://schemas.openxmlformats.org/officeDocument/2006/relationships/hyperlink" Target="mailto:ue-uketuke.530h@chuden.co.jp" TargetMode="External"/><Relationship Id="rId56" Type="http://schemas.openxmlformats.org/officeDocument/2006/relationships/printerSettings" Target="../printerSettings/printerSettings3.bin"/><Relationship Id="rId8" Type="http://schemas.openxmlformats.org/officeDocument/2006/relationships/hyperlink" Target="mailto:ue-uketuke.117h@chuden.co.jp" TargetMode="External"/><Relationship Id="rId51" Type="http://schemas.openxmlformats.org/officeDocument/2006/relationships/hyperlink" Target="mailto:ue-uketuke.550h@chuden.co.jp" TargetMode="External"/><Relationship Id="rId3" Type="http://schemas.openxmlformats.org/officeDocument/2006/relationships/hyperlink" Target="https://nw-cp.chuden.co.jp/takuso_service/ippan/saiene/sai_high/high_moushikomi/" TargetMode="External"/><Relationship Id="rId12" Type="http://schemas.openxmlformats.org/officeDocument/2006/relationships/hyperlink" Target="mailto:ue-uketuke.160h@chuden.co.jp" TargetMode="External"/><Relationship Id="rId17" Type="http://schemas.openxmlformats.org/officeDocument/2006/relationships/hyperlink" Target="mailto:ue-uketuke.630h@chuden.co.jp" TargetMode="External"/><Relationship Id="rId25" Type="http://schemas.openxmlformats.org/officeDocument/2006/relationships/hyperlink" Target="mailto:ue-uketuke.240h@chuden.co.jp" TargetMode="External"/><Relationship Id="rId33" Type="http://schemas.openxmlformats.org/officeDocument/2006/relationships/hyperlink" Target="mailto:ue-uketuke.342h@chuden.co.jp" TargetMode="External"/><Relationship Id="rId38" Type="http://schemas.openxmlformats.org/officeDocument/2006/relationships/hyperlink" Target="mailto:ue-uketuke.440h@chuden.co.jp" TargetMode="External"/><Relationship Id="rId46" Type="http://schemas.openxmlformats.org/officeDocument/2006/relationships/hyperlink" Target="mailto:ue-uketuke.522h@chuden.co.jp" TargetMode="External"/><Relationship Id="rId59" Type="http://schemas.openxmlformats.org/officeDocument/2006/relationships/ctrlProp" Target="../ctrlProps/ctrlProp1.xml"/><Relationship Id="rId20" Type="http://schemas.openxmlformats.org/officeDocument/2006/relationships/hyperlink" Target="mailto:ue-uketuke.210h@chuden.co.jp" TargetMode="External"/><Relationship Id="rId41" Type="http://schemas.openxmlformats.org/officeDocument/2006/relationships/hyperlink" Target="mailto:ue-uketuke.450h@chuden.co.jp" TargetMode="External"/><Relationship Id="rId54" Type="http://schemas.openxmlformats.org/officeDocument/2006/relationships/hyperlink" Target="mailto:ue-uketuke.410h@chuden.co.jp" TargetMode="External"/><Relationship Id="rId1" Type="http://schemas.openxmlformats.org/officeDocument/2006/relationships/hyperlink" Target="https://powergrid.chuden.co.jp/takuso_service/hatsuden_kouri/takuso_kyokyu/rule/map/" TargetMode="External"/><Relationship Id="rId6" Type="http://schemas.openxmlformats.org/officeDocument/2006/relationships/hyperlink" Target="mailto:ue-uketuke.111h@chuden.co.jp" TargetMode="External"/><Relationship Id="rId15" Type="http://schemas.openxmlformats.org/officeDocument/2006/relationships/hyperlink" Target="mailto:ue-uketuke.620h@chuden.co.jp" TargetMode="External"/><Relationship Id="rId23" Type="http://schemas.openxmlformats.org/officeDocument/2006/relationships/hyperlink" Target="mailto:ue-uketuke.250h@chuden.co.jp" TargetMode="External"/><Relationship Id="rId28" Type="http://schemas.openxmlformats.org/officeDocument/2006/relationships/hyperlink" Target="mailto:ue-uketuke.310h@chuden.co.jp" TargetMode="External"/><Relationship Id="rId36" Type="http://schemas.openxmlformats.org/officeDocument/2006/relationships/hyperlink" Target="mailto:ue-uketuke.431h@chuden.co.jp" TargetMode="External"/><Relationship Id="rId49" Type="http://schemas.openxmlformats.org/officeDocument/2006/relationships/hyperlink" Target="mailto:ue-uketuke.540h@chuden.co.jp" TargetMode="External"/><Relationship Id="rId57" Type="http://schemas.openxmlformats.org/officeDocument/2006/relationships/drawing" Target="../drawings/drawing3.xml"/><Relationship Id="rId10" Type="http://schemas.openxmlformats.org/officeDocument/2006/relationships/hyperlink" Target="mailto:ue-uketuke.160h@chuden.co.jp" TargetMode="External"/><Relationship Id="rId31" Type="http://schemas.openxmlformats.org/officeDocument/2006/relationships/hyperlink" Target="mailto:ue-uketuke.340h@chuden.co.jp" TargetMode="External"/><Relationship Id="rId44" Type="http://schemas.openxmlformats.org/officeDocument/2006/relationships/hyperlink" Target="mailto:ue-uketuke.520h@chuden.co.jp" TargetMode="External"/><Relationship Id="rId52" Type="http://schemas.openxmlformats.org/officeDocument/2006/relationships/hyperlink" Target="https://powergrid.chuden.co.jp/takuso_service/ippan/saiene/sai_high/high_moushikomi/" TargetMode="External"/><Relationship Id="rId60"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sheetPr>
  <dimension ref="A1:DM280"/>
  <sheetViews>
    <sheetView showGridLines="0" view="pageBreakPreview" zoomScaleNormal="90" zoomScaleSheetLayoutView="100" workbookViewId="0">
      <selection activeCell="E11" sqref="E11:F11"/>
    </sheetView>
  </sheetViews>
  <sheetFormatPr defaultRowHeight="13" outlineLevelRow="1"/>
  <cols>
    <col min="1" max="1" width="1.6328125" customWidth="1"/>
    <col min="2" max="2" width="18.6328125" customWidth="1"/>
    <col min="3" max="3" width="10.6328125" customWidth="1"/>
    <col min="4" max="4" width="4.08984375" customWidth="1"/>
    <col min="5" max="5" width="15.6328125" customWidth="1"/>
    <col min="6" max="7" width="10.6328125" customWidth="1"/>
    <col min="8" max="8" width="12.6328125" customWidth="1"/>
    <col min="9" max="9" width="4.08984375" customWidth="1"/>
    <col min="10" max="137" width="1.6328125" customWidth="1"/>
  </cols>
  <sheetData>
    <row r="1" spans="1:117" ht="16.5">
      <c r="A1" s="174" t="s">
        <v>16</v>
      </c>
      <c r="B1" s="174"/>
      <c r="C1" s="174"/>
      <c r="D1" s="174"/>
      <c r="E1" s="174"/>
      <c r="F1" s="174"/>
      <c r="G1" s="174"/>
      <c r="H1" s="174"/>
      <c r="I1" s="174"/>
      <c r="BK1" s="35" t="s">
        <v>412</v>
      </c>
      <c r="DM1" s="35" t="s">
        <v>413</v>
      </c>
    </row>
    <row r="2" spans="1:117">
      <c r="G2" s="175" t="s">
        <v>638</v>
      </c>
      <c r="H2" s="175"/>
      <c r="I2" s="175"/>
      <c r="K2" t="s">
        <v>519</v>
      </c>
      <c r="AH2" s="34" t="s">
        <v>391</v>
      </c>
    </row>
    <row r="3" spans="1:117" ht="15" customHeight="1">
      <c r="F3" s="11" t="s">
        <v>17</v>
      </c>
      <c r="G3" s="176">
        <v>44652</v>
      </c>
      <c r="H3" s="176"/>
      <c r="I3" s="176"/>
    </row>
    <row r="4" spans="1:117" ht="8.15" customHeight="1">
      <c r="F4" s="7"/>
      <c r="G4" s="8"/>
      <c r="H4" s="8"/>
      <c r="I4" s="8"/>
    </row>
    <row r="5" spans="1:117" ht="14">
      <c r="B5" s="177" t="s">
        <v>583</v>
      </c>
      <c r="C5" s="178"/>
      <c r="D5" s="178"/>
      <c r="E5" s="9" t="s">
        <v>18</v>
      </c>
    </row>
    <row r="7" spans="1:117" ht="15" customHeight="1">
      <c r="B7" s="6" t="s">
        <v>15</v>
      </c>
    </row>
    <row r="8" spans="1:117" ht="26.15" customHeight="1">
      <c r="B8" s="155" t="s">
        <v>0</v>
      </c>
      <c r="C8" s="181" t="s">
        <v>1</v>
      </c>
      <c r="D8" s="182"/>
      <c r="E8" s="183" t="s">
        <v>646</v>
      </c>
      <c r="F8" s="184"/>
      <c r="G8" s="184"/>
      <c r="H8" s="184"/>
      <c r="I8" s="185"/>
    </row>
    <row r="9" spans="1:117" ht="26.15" customHeight="1">
      <c r="B9" s="179"/>
      <c r="C9" s="147" t="s">
        <v>2</v>
      </c>
      <c r="D9" s="148"/>
      <c r="E9" s="186" t="s">
        <v>647</v>
      </c>
      <c r="F9" s="186"/>
      <c r="G9" s="186"/>
      <c r="H9" s="186"/>
      <c r="I9" s="187"/>
    </row>
    <row r="10" spans="1:117" ht="26.15" customHeight="1" thickBot="1">
      <c r="B10" s="179"/>
      <c r="C10" s="147" t="s">
        <v>3</v>
      </c>
      <c r="D10" s="148"/>
      <c r="E10" s="161" t="s">
        <v>650</v>
      </c>
      <c r="F10" s="162"/>
      <c r="G10" s="1" t="s">
        <v>5</v>
      </c>
      <c r="H10" s="163" t="s">
        <v>19</v>
      </c>
      <c r="I10" s="164"/>
    </row>
    <row r="11" spans="1:117" ht="26.15" customHeight="1" thickTop="1" thickBot="1">
      <c r="B11" s="179"/>
      <c r="C11" s="188" t="s">
        <v>4</v>
      </c>
      <c r="D11" s="189"/>
      <c r="E11" s="190" t="s">
        <v>648</v>
      </c>
      <c r="F11" s="191"/>
      <c r="G11" s="48" t="s">
        <v>6</v>
      </c>
      <c r="H11" s="192" t="s">
        <v>20</v>
      </c>
      <c r="I11" s="193"/>
    </row>
    <row r="12" spans="1:117" ht="26.15" customHeight="1" thickTop="1">
      <c r="B12" s="180"/>
      <c r="C12" s="194" t="s">
        <v>640</v>
      </c>
      <c r="D12" s="195"/>
      <c r="E12" s="195"/>
      <c r="F12" s="196"/>
      <c r="G12" s="147" t="s">
        <v>445</v>
      </c>
      <c r="H12" s="197"/>
      <c r="I12" s="148"/>
    </row>
    <row r="13" spans="1:117" ht="26.15" customHeight="1">
      <c r="B13" s="12" t="s">
        <v>7</v>
      </c>
      <c r="C13" s="32" t="s">
        <v>109</v>
      </c>
      <c r="D13" s="165" t="s">
        <v>649</v>
      </c>
      <c r="E13" s="165"/>
      <c r="F13" s="166" t="s">
        <v>649</v>
      </c>
      <c r="G13" s="166"/>
      <c r="H13" s="166"/>
      <c r="I13" s="167"/>
    </row>
    <row r="14" spans="1:117" ht="26.15" customHeight="1" thickBot="1">
      <c r="B14" s="13" t="s">
        <v>8</v>
      </c>
      <c r="C14" s="168" t="s">
        <v>21</v>
      </c>
      <c r="D14" s="169"/>
      <c r="E14" s="170" t="s">
        <v>643</v>
      </c>
      <c r="F14" s="148"/>
      <c r="G14" s="171" t="s">
        <v>584</v>
      </c>
      <c r="H14" s="172"/>
      <c r="I14" s="173"/>
    </row>
    <row r="15" spans="1:117" ht="26.15" customHeight="1" thickTop="1" thickBot="1">
      <c r="B15" s="14" t="s">
        <v>9</v>
      </c>
      <c r="C15" s="10">
        <v>1980</v>
      </c>
      <c r="D15" s="3" t="s">
        <v>10</v>
      </c>
      <c r="E15" s="155" t="s">
        <v>442</v>
      </c>
      <c r="F15" s="1" t="s">
        <v>11</v>
      </c>
      <c r="G15" s="41" t="s">
        <v>13</v>
      </c>
      <c r="H15" s="157" t="s">
        <v>518</v>
      </c>
      <c r="I15" s="158"/>
    </row>
    <row r="16" spans="1:117" ht="26.15" customHeight="1" thickTop="1">
      <c r="B16" s="41" t="s">
        <v>443</v>
      </c>
      <c r="C16" s="142">
        <v>1950</v>
      </c>
      <c r="D16" s="4" t="s">
        <v>10</v>
      </c>
      <c r="E16" s="156"/>
      <c r="F16" s="15" t="s">
        <v>12</v>
      </c>
      <c r="G16" s="159"/>
      <c r="H16" s="159"/>
      <c r="I16" s="160"/>
    </row>
    <row r="17" spans="2:9" ht="26.15" customHeight="1">
      <c r="B17" s="144"/>
      <c r="C17" s="145"/>
      <c r="D17" s="146"/>
      <c r="E17" s="147" t="s">
        <v>444</v>
      </c>
      <c r="F17" s="148"/>
      <c r="G17" s="149">
        <v>6.6</v>
      </c>
      <c r="H17" s="150"/>
      <c r="I17" s="4" t="s">
        <v>14</v>
      </c>
    </row>
    <row r="18" spans="2:9" ht="4.9000000000000004" customHeight="1"/>
    <row r="19" spans="2:9" ht="60" customHeight="1">
      <c r="B19" s="151" t="s">
        <v>642</v>
      </c>
      <c r="C19" s="152"/>
      <c r="D19" s="152"/>
      <c r="E19" s="152"/>
      <c r="F19" s="152"/>
      <c r="G19" s="152"/>
      <c r="H19" s="152"/>
      <c r="I19" s="152"/>
    </row>
    <row r="20" spans="2:9">
      <c r="B20" s="6" t="s">
        <v>446</v>
      </c>
    </row>
    <row r="21" spans="2:9" ht="4.9000000000000004" customHeight="1"/>
    <row r="22" spans="2:9">
      <c r="B22" s="153" t="s">
        <v>26</v>
      </c>
      <c r="C22" s="153"/>
      <c r="D22" s="153"/>
      <c r="E22" s="153"/>
      <c r="F22" s="153"/>
      <c r="G22" s="153"/>
      <c r="H22" s="153"/>
      <c r="I22" s="153"/>
    </row>
    <row r="23" spans="2:9" ht="8.15" customHeight="1"/>
    <row r="24" spans="2:9" ht="327.5" customHeight="1">
      <c r="B24" s="154" t="s">
        <v>645</v>
      </c>
      <c r="C24" s="154"/>
      <c r="D24" s="154"/>
      <c r="E24" s="154"/>
      <c r="F24" s="154"/>
      <c r="G24" s="154"/>
      <c r="H24" s="154"/>
      <c r="I24" s="154"/>
    </row>
    <row r="25" spans="2:9" s="16" customFormat="1" ht="12.5">
      <c r="I25" s="17" t="s">
        <v>27</v>
      </c>
    </row>
    <row r="26" spans="2:9" s="16" customFormat="1" ht="12.5">
      <c r="B26" s="143" t="s">
        <v>28</v>
      </c>
      <c r="C26" s="143"/>
      <c r="D26" s="143"/>
      <c r="E26" s="143"/>
      <c r="F26" s="143"/>
      <c r="G26" s="143"/>
      <c r="H26" s="143"/>
      <c r="I26" s="143"/>
    </row>
    <row r="27" spans="2:9" hidden="1" outlineLevel="1">
      <c r="B27" t="s">
        <v>21</v>
      </c>
    </row>
    <row r="28" spans="2:9" hidden="1" outlineLevel="1">
      <c r="B28" t="s">
        <v>22</v>
      </c>
    </row>
    <row r="29" spans="2:9" hidden="1" outlineLevel="1">
      <c r="B29" t="s">
        <v>23</v>
      </c>
    </row>
    <row r="30" spans="2:9" hidden="1" outlineLevel="1">
      <c r="B30" t="s">
        <v>24</v>
      </c>
    </row>
    <row r="31" spans="2:9" hidden="1" outlineLevel="1">
      <c r="B31" t="s">
        <v>25</v>
      </c>
    </row>
    <row r="32" spans="2:9" hidden="1" outlineLevel="1"/>
    <row r="33" spans="2:10" hidden="1" outlineLevel="1">
      <c r="B33" t="s">
        <v>56</v>
      </c>
    </row>
    <row r="34" spans="2:10" hidden="1" outlineLevel="1">
      <c r="B34" t="s">
        <v>55</v>
      </c>
    </row>
    <row r="35" spans="2:10" hidden="1" outlineLevel="1">
      <c r="B35" t="str">
        <f>E8</f>
        <v>○○○○株式会社</v>
      </c>
      <c r="C35" t="str">
        <f>E10</f>
        <v>○○部・中電太郎</v>
      </c>
      <c r="D35" t="str">
        <f>H10</f>
        <v>090-1111-1111</v>
      </c>
      <c r="E35" t="str">
        <f>E11</f>
        <v>□□□□□@△△.××</v>
      </c>
      <c r="F35" t="str">
        <f>C13&amp;D13&amp;F13</f>
        <v>愛知県○○○○○○○○</v>
      </c>
      <c r="G35" t="str">
        <f>C14</f>
        <v>太陽光</v>
      </c>
      <c r="H35" s="18">
        <f>C15</f>
        <v>1980</v>
      </c>
      <c r="I35" s="18">
        <f>C16</f>
        <v>1950</v>
      </c>
      <c r="J35" t="str">
        <f>H15</f>
        <v>００ア１１１</v>
      </c>
    </row>
    <row r="36" spans="2:10" hidden="1" outlineLevel="1"/>
    <row r="37" spans="2:10" hidden="1" outlineLevel="1"/>
    <row r="38" spans="2:10" s="21" customFormat="1" ht="9.5" hidden="1" outlineLevel="1">
      <c r="B38" s="22" t="s">
        <v>187</v>
      </c>
      <c r="C38" s="23" t="s">
        <v>188</v>
      </c>
      <c r="D38" s="23" t="s">
        <v>216</v>
      </c>
      <c r="E38" s="33" t="e">
        <f>VLOOKUP(D13,B39:C278,2,0)</f>
        <v>#N/A</v>
      </c>
    </row>
    <row r="39" spans="2:10" s="21" customFormat="1" ht="9.5" hidden="1" outlineLevel="1">
      <c r="B39" s="19" t="s">
        <v>161</v>
      </c>
      <c r="C39" s="24" t="s">
        <v>189</v>
      </c>
    </row>
    <row r="40" spans="2:10" s="21" customFormat="1" ht="9.5" hidden="1" outlineLevel="1">
      <c r="B40" s="19" t="s">
        <v>162</v>
      </c>
      <c r="C40" s="24" t="s">
        <v>189</v>
      </c>
    </row>
    <row r="41" spans="2:10" s="21" customFormat="1" ht="9.5" hidden="1" outlineLevel="1">
      <c r="B41" s="19" t="s">
        <v>163</v>
      </c>
      <c r="C41" s="24" t="s">
        <v>192</v>
      </c>
    </row>
    <row r="42" spans="2:10" s="21" customFormat="1" ht="9.5" hidden="1" outlineLevel="1">
      <c r="B42" s="19" t="s">
        <v>164</v>
      </c>
      <c r="C42" s="24" t="s">
        <v>192</v>
      </c>
    </row>
    <row r="43" spans="2:10" s="21" customFormat="1" ht="9.5" hidden="1" outlineLevel="1">
      <c r="B43" s="19" t="s">
        <v>165</v>
      </c>
      <c r="C43" s="24" t="s">
        <v>190</v>
      </c>
      <c r="E43" s="21" t="s">
        <v>392</v>
      </c>
    </row>
    <row r="44" spans="2:10" s="21" customFormat="1" ht="9.5" hidden="1" outlineLevel="1">
      <c r="B44" s="19" t="s">
        <v>166</v>
      </c>
      <c r="C44" s="24" t="s">
        <v>191</v>
      </c>
    </row>
    <row r="45" spans="2:10" s="21" customFormat="1" ht="9.5" hidden="1" outlineLevel="1">
      <c r="B45" s="19" t="s">
        <v>167</v>
      </c>
      <c r="C45" s="24" t="s">
        <v>196</v>
      </c>
    </row>
    <row r="46" spans="2:10" s="21" customFormat="1" ht="9.5" hidden="1" outlineLevel="1">
      <c r="B46" s="19" t="s">
        <v>168</v>
      </c>
      <c r="C46" s="24" t="s">
        <v>196</v>
      </c>
    </row>
    <row r="47" spans="2:10" s="21" customFormat="1" ht="9.5" hidden="1" outlineLevel="1">
      <c r="B47" s="19" t="s">
        <v>169</v>
      </c>
      <c r="C47" s="24" t="s">
        <v>196</v>
      </c>
    </row>
    <row r="48" spans="2:10" s="21" customFormat="1" ht="9.5" hidden="1" outlineLevel="1">
      <c r="B48" s="19" t="s">
        <v>170</v>
      </c>
      <c r="C48" s="24" t="s">
        <v>195</v>
      </c>
    </row>
    <row r="49" spans="2:3" s="21" customFormat="1" ht="9.5" hidden="1" outlineLevel="1">
      <c r="B49" s="19" t="s">
        <v>171</v>
      </c>
      <c r="C49" s="24" t="s">
        <v>195</v>
      </c>
    </row>
    <row r="50" spans="2:3" s="21" customFormat="1" ht="9.5" hidden="1" outlineLevel="1">
      <c r="B50" s="19" t="s">
        <v>172</v>
      </c>
      <c r="C50" s="24" t="s">
        <v>202</v>
      </c>
    </row>
    <row r="51" spans="2:3" s="21" customFormat="1" ht="9.5" hidden="1" outlineLevel="1">
      <c r="B51" s="19" t="s">
        <v>173</v>
      </c>
      <c r="C51" s="24" t="s">
        <v>193</v>
      </c>
    </row>
    <row r="52" spans="2:3" s="21" customFormat="1" ht="9.5" hidden="1" outlineLevel="1">
      <c r="B52" s="19" t="s">
        <v>174</v>
      </c>
      <c r="C52" s="24" t="s">
        <v>202</v>
      </c>
    </row>
    <row r="53" spans="2:3" s="21" customFormat="1" ht="9.5" hidden="1" outlineLevel="1">
      <c r="B53" s="19" t="s">
        <v>175</v>
      </c>
      <c r="C53" s="24" t="s">
        <v>193</v>
      </c>
    </row>
    <row r="54" spans="2:3" s="21" customFormat="1" ht="9.5" hidden="1" outlineLevel="1">
      <c r="B54" s="19" t="s">
        <v>176</v>
      </c>
      <c r="C54" s="24" t="s">
        <v>203</v>
      </c>
    </row>
    <row r="55" spans="2:3" s="21" customFormat="1" ht="9.5" hidden="1" outlineLevel="1">
      <c r="B55" s="19" t="s">
        <v>110</v>
      </c>
      <c r="C55" s="24" t="s">
        <v>213</v>
      </c>
    </row>
    <row r="56" spans="2:3" s="21" customFormat="1" ht="9.5" hidden="1" outlineLevel="1">
      <c r="B56" s="19" t="s">
        <v>111</v>
      </c>
      <c r="C56" s="24" t="s">
        <v>209</v>
      </c>
    </row>
    <row r="57" spans="2:3" s="21" customFormat="1" ht="9.5" hidden="1" outlineLevel="1">
      <c r="B57" s="19" t="s">
        <v>112</v>
      </c>
      <c r="C57" s="24" t="s">
        <v>208</v>
      </c>
    </row>
    <row r="58" spans="2:3" s="21" customFormat="1" ht="9.5" hidden="1" outlineLevel="1">
      <c r="B58" s="19" t="s">
        <v>113</v>
      </c>
      <c r="C58" s="24" t="s">
        <v>193</v>
      </c>
    </row>
    <row r="59" spans="2:3" s="21" customFormat="1" ht="9.5" hidden="1" outlineLevel="1">
      <c r="B59" s="19" t="s">
        <v>114</v>
      </c>
      <c r="C59" s="24" t="s">
        <v>204</v>
      </c>
    </row>
    <row r="60" spans="2:3" s="21" customFormat="1" ht="9.5" hidden="1" outlineLevel="1">
      <c r="B60" s="19" t="s">
        <v>115</v>
      </c>
      <c r="C60" s="24" t="s">
        <v>207</v>
      </c>
    </row>
    <row r="61" spans="2:3" s="21" customFormat="1" ht="9.5" hidden="1" outlineLevel="1">
      <c r="B61" s="19" t="s">
        <v>116</v>
      </c>
      <c r="C61" s="24" t="s">
        <v>214</v>
      </c>
    </row>
    <row r="62" spans="2:3" s="21" customFormat="1" ht="9.5" hidden="1" outlineLevel="1">
      <c r="B62" s="19" t="s">
        <v>117</v>
      </c>
      <c r="C62" s="24" t="s">
        <v>201</v>
      </c>
    </row>
    <row r="63" spans="2:3" s="21" customFormat="1" ht="9.5" hidden="1" outlineLevel="1">
      <c r="B63" s="19" t="s">
        <v>118</v>
      </c>
      <c r="C63" s="24" t="s">
        <v>211</v>
      </c>
    </row>
    <row r="64" spans="2:3" s="21" customFormat="1" ht="9.5" hidden="1" outlineLevel="1">
      <c r="B64" s="19" t="s">
        <v>119</v>
      </c>
      <c r="C64" s="24" t="s">
        <v>211</v>
      </c>
    </row>
    <row r="65" spans="2:5" s="21" customFormat="1" ht="9.5" hidden="1" outlineLevel="1">
      <c r="B65" s="19" t="s">
        <v>120</v>
      </c>
      <c r="C65" s="24" t="s">
        <v>212</v>
      </c>
    </row>
    <row r="66" spans="2:5" s="21" customFormat="1" ht="9.5" hidden="1" outlineLevel="1">
      <c r="B66" s="19" t="s">
        <v>121</v>
      </c>
      <c r="C66" s="24" t="s">
        <v>211</v>
      </c>
    </row>
    <row r="67" spans="2:5" s="21" customFormat="1" ht="9.5" hidden="1" outlineLevel="1">
      <c r="B67" s="19" t="s">
        <v>122</v>
      </c>
      <c r="C67" s="24" t="s">
        <v>210</v>
      </c>
    </row>
    <row r="68" spans="2:5" s="21" customFormat="1" ht="9.5" hidden="1" outlineLevel="1">
      <c r="B68" s="19" t="s">
        <v>123</v>
      </c>
      <c r="C68" s="24" t="s">
        <v>209</v>
      </c>
    </row>
    <row r="69" spans="2:5" s="21" customFormat="1" ht="9.5" hidden="1" outlineLevel="1">
      <c r="B69" s="19" t="s">
        <v>124</v>
      </c>
      <c r="C69" s="24" t="s">
        <v>206</v>
      </c>
    </row>
    <row r="70" spans="2:5" s="21" customFormat="1" ht="9.5" hidden="1" outlineLevel="1">
      <c r="B70" s="19" t="s">
        <v>125</v>
      </c>
      <c r="C70" s="24" t="s">
        <v>205</v>
      </c>
    </row>
    <row r="71" spans="2:5" s="21" customFormat="1" ht="9.5" hidden="1" outlineLevel="1">
      <c r="B71" s="19" t="s">
        <v>126</v>
      </c>
      <c r="C71" s="24" t="s">
        <v>206</v>
      </c>
    </row>
    <row r="72" spans="2:5" s="21" customFormat="1" ht="9.5" hidden="1" outlineLevel="1">
      <c r="B72" s="19" t="s">
        <v>127</v>
      </c>
      <c r="C72" s="24" t="s">
        <v>206</v>
      </c>
    </row>
    <row r="73" spans="2:5" s="21" customFormat="1" ht="9.5" hidden="1" outlineLevel="1">
      <c r="B73" s="19" t="s">
        <v>128</v>
      </c>
      <c r="C73" s="24" t="s">
        <v>200</v>
      </c>
      <c r="E73" s="21" t="s">
        <v>393</v>
      </c>
    </row>
    <row r="74" spans="2:5" s="21" customFormat="1" ht="9.5" hidden="1" outlineLevel="1">
      <c r="B74" s="19" t="s">
        <v>129</v>
      </c>
      <c r="C74" s="24" t="s">
        <v>215</v>
      </c>
    </row>
    <row r="75" spans="2:5" s="21" customFormat="1" ht="9.5" hidden="1" outlineLevel="1">
      <c r="B75" s="19" t="s">
        <v>130</v>
      </c>
      <c r="C75" s="24" t="s">
        <v>202</v>
      </c>
    </row>
    <row r="76" spans="2:5" s="21" customFormat="1" ht="9.5" hidden="1" outlineLevel="1">
      <c r="B76" s="19" t="s">
        <v>131</v>
      </c>
      <c r="C76" s="24" t="s">
        <v>202</v>
      </c>
    </row>
    <row r="77" spans="2:5" s="21" customFormat="1" ht="9.5" hidden="1" outlineLevel="1">
      <c r="B77" s="19" t="s">
        <v>132</v>
      </c>
      <c r="C77" s="24" t="s">
        <v>205</v>
      </c>
    </row>
    <row r="78" spans="2:5" s="21" customFormat="1" ht="9.5" hidden="1" outlineLevel="1">
      <c r="B78" s="19" t="s">
        <v>133</v>
      </c>
      <c r="C78" s="24" t="s">
        <v>211</v>
      </c>
    </row>
    <row r="79" spans="2:5" s="21" customFormat="1" ht="9.5" hidden="1" outlineLevel="1">
      <c r="B79" s="19" t="s">
        <v>134</v>
      </c>
      <c r="C79" s="24" t="s">
        <v>193</v>
      </c>
    </row>
    <row r="80" spans="2:5" s="21" customFormat="1" ht="9.5" hidden="1" outlineLevel="1">
      <c r="B80" s="19" t="s">
        <v>135</v>
      </c>
      <c r="C80" s="24" t="s">
        <v>211</v>
      </c>
    </row>
    <row r="81" spans="2:5" s="21" customFormat="1" ht="9.5" hidden="1" outlineLevel="1">
      <c r="B81" s="19" t="s">
        <v>136</v>
      </c>
      <c r="C81" s="24" t="s">
        <v>206</v>
      </c>
    </row>
    <row r="82" spans="2:5" s="21" customFormat="1" ht="9.5" hidden="1" outlineLevel="1">
      <c r="B82" s="19" t="s">
        <v>137</v>
      </c>
      <c r="C82" s="24" t="s">
        <v>202</v>
      </c>
    </row>
    <row r="83" spans="2:5" s="21" customFormat="1" ht="9.5" hidden="1" outlineLevel="1">
      <c r="B83" s="19" t="s">
        <v>138</v>
      </c>
      <c r="C83" s="24" t="s">
        <v>203</v>
      </c>
    </row>
    <row r="84" spans="2:5" s="21" customFormat="1" ht="9.5" hidden="1" outlineLevel="1">
      <c r="B84" s="19" t="s">
        <v>139</v>
      </c>
      <c r="C84" s="24" t="s">
        <v>466</v>
      </c>
    </row>
    <row r="85" spans="2:5" s="21" customFormat="1" ht="9.5" hidden="1" outlineLevel="1">
      <c r="B85" s="19" t="s">
        <v>140</v>
      </c>
      <c r="C85" s="24" t="s">
        <v>194</v>
      </c>
      <c r="E85" s="21" t="s">
        <v>394</v>
      </c>
    </row>
    <row r="86" spans="2:5" s="21" customFormat="1" ht="9.5" hidden="1" outlineLevel="1">
      <c r="B86" s="19" t="s">
        <v>141</v>
      </c>
      <c r="C86" s="24" t="s">
        <v>198</v>
      </c>
      <c r="E86" s="21" t="s">
        <v>395</v>
      </c>
    </row>
    <row r="87" spans="2:5" s="21" customFormat="1" ht="9.5" hidden="1" outlineLevel="1">
      <c r="B87" s="19" t="s">
        <v>142</v>
      </c>
      <c r="C87" s="24" t="s">
        <v>192</v>
      </c>
    </row>
    <row r="88" spans="2:5" s="21" customFormat="1" ht="9.5" hidden="1" outlineLevel="1">
      <c r="B88" s="19" t="s">
        <v>143</v>
      </c>
      <c r="C88" s="24" t="s">
        <v>194</v>
      </c>
      <c r="E88" s="21" t="s">
        <v>394</v>
      </c>
    </row>
    <row r="89" spans="2:5" s="21" customFormat="1" ht="9.5" hidden="1" outlineLevel="1">
      <c r="B89" s="19" t="s">
        <v>144</v>
      </c>
      <c r="C89" s="24" t="s">
        <v>212</v>
      </c>
    </row>
    <row r="90" spans="2:5" s="21" customFormat="1" ht="9.5" hidden="1" outlineLevel="1">
      <c r="B90" s="19" t="s">
        <v>145</v>
      </c>
      <c r="C90" s="24" t="s">
        <v>199</v>
      </c>
      <c r="E90" s="21" t="s">
        <v>396</v>
      </c>
    </row>
    <row r="91" spans="2:5" s="21" customFormat="1" ht="9.5" hidden="1" outlineLevel="1">
      <c r="B91" s="19" t="s">
        <v>146</v>
      </c>
      <c r="C91" s="24" t="s">
        <v>193</v>
      </c>
    </row>
    <row r="92" spans="2:5" s="21" customFormat="1" ht="9.5" hidden="1" outlineLevel="1">
      <c r="B92" s="19" t="s">
        <v>283</v>
      </c>
      <c r="C92" s="24" t="s">
        <v>203</v>
      </c>
    </row>
    <row r="93" spans="2:5" s="21" customFormat="1" ht="9.5" hidden="1" outlineLevel="1">
      <c r="B93" s="19" t="s">
        <v>279</v>
      </c>
      <c r="C93" s="24" t="s">
        <v>192</v>
      </c>
    </row>
    <row r="94" spans="2:5" s="21" customFormat="1" ht="9.5" hidden="1" outlineLevel="1">
      <c r="B94" s="19" t="s">
        <v>289</v>
      </c>
      <c r="C94" s="24" t="s">
        <v>206</v>
      </c>
    </row>
    <row r="95" spans="2:5" s="21" customFormat="1" ht="9.5" hidden="1" outlineLevel="1">
      <c r="B95" s="19" t="s">
        <v>290</v>
      </c>
      <c r="C95" s="24" t="s">
        <v>206</v>
      </c>
    </row>
    <row r="96" spans="2:5" s="21" customFormat="1" ht="9.5" hidden="1" outlineLevel="1">
      <c r="B96" s="19" t="s">
        <v>282</v>
      </c>
      <c r="C96" s="24" t="s">
        <v>197</v>
      </c>
    </row>
    <row r="97" spans="2:5" s="21" customFormat="1" ht="9.5" hidden="1" outlineLevel="1">
      <c r="B97" s="19" t="s">
        <v>280</v>
      </c>
      <c r="C97" s="24" t="s">
        <v>195</v>
      </c>
    </row>
    <row r="98" spans="2:5" s="21" customFormat="1" ht="9.5" hidden="1" outlineLevel="1">
      <c r="B98" s="19" t="s">
        <v>281</v>
      </c>
      <c r="C98" s="24" t="s">
        <v>195</v>
      </c>
    </row>
    <row r="99" spans="2:5" s="21" customFormat="1" ht="9.5" hidden="1" outlineLevel="1">
      <c r="B99" s="19" t="s">
        <v>284</v>
      </c>
      <c r="C99" s="24" t="s">
        <v>204</v>
      </c>
    </row>
    <row r="100" spans="2:5" s="21" customFormat="1" ht="9.5" hidden="1" outlineLevel="1">
      <c r="B100" s="19" t="s">
        <v>285</v>
      </c>
      <c r="C100" s="24" t="s">
        <v>204</v>
      </c>
    </row>
    <row r="101" spans="2:5" s="21" customFormat="1" ht="9.5" hidden="1" outlineLevel="1">
      <c r="B101" s="19" t="s">
        <v>286</v>
      </c>
      <c r="C101" s="24" t="s">
        <v>204</v>
      </c>
    </row>
    <row r="102" spans="2:5" s="21" customFormat="1" ht="9.5" hidden="1" outlineLevel="1">
      <c r="B102" s="19" t="s">
        <v>287</v>
      </c>
      <c r="C102" s="24" t="s">
        <v>204</v>
      </c>
    </row>
    <row r="103" spans="2:5" s="21" customFormat="1" ht="9.5" hidden="1" outlineLevel="1">
      <c r="B103" s="19" t="s">
        <v>288</v>
      </c>
      <c r="C103" s="24" t="s">
        <v>204</v>
      </c>
    </row>
    <row r="104" spans="2:5" s="21" customFormat="1" ht="9.5" hidden="1" outlineLevel="1">
      <c r="B104" s="19" t="s">
        <v>294</v>
      </c>
      <c r="C104" s="24" t="s">
        <v>209</v>
      </c>
    </row>
    <row r="105" spans="2:5" s="21" customFormat="1" ht="9.5" hidden="1" outlineLevel="1">
      <c r="B105" s="19" t="s">
        <v>291</v>
      </c>
      <c r="C105" s="24" t="s">
        <v>215</v>
      </c>
    </row>
    <row r="106" spans="2:5" s="21" customFormat="1" ht="9.5" hidden="1" outlineLevel="1">
      <c r="B106" s="19" t="s">
        <v>292</v>
      </c>
      <c r="C106" s="24" t="s">
        <v>215</v>
      </c>
    </row>
    <row r="107" spans="2:5" s="21" customFormat="1" ht="9.5" hidden="1" outlineLevel="1">
      <c r="B107" s="19" t="s">
        <v>293</v>
      </c>
      <c r="C107" s="24" t="s">
        <v>215</v>
      </c>
    </row>
    <row r="108" spans="2:5" s="21" customFormat="1" ht="9.5" hidden="1" outlineLevel="1">
      <c r="B108" s="19" t="s">
        <v>177</v>
      </c>
      <c r="C108" s="24" t="s">
        <v>248</v>
      </c>
    </row>
    <row r="109" spans="2:5" s="21" customFormat="1" ht="9.5" hidden="1" outlineLevel="1">
      <c r="B109" s="19" t="s">
        <v>178</v>
      </c>
      <c r="C109" s="24" t="s">
        <v>248</v>
      </c>
    </row>
    <row r="110" spans="2:5" s="21" customFormat="1" ht="9.5" hidden="1" outlineLevel="1">
      <c r="B110" s="19" t="s">
        <v>179</v>
      </c>
      <c r="C110" s="24" t="s">
        <v>249</v>
      </c>
    </row>
    <row r="111" spans="2:5" s="21" customFormat="1" ht="9.5" hidden="1" outlineLevel="1">
      <c r="B111" s="19" t="s">
        <v>180</v>
      </c>
      <c r="C111" s="24" t="s">
        <v>253</v>
      </c>
    </row>
    <row r="112" spans="2:5" s="21" customFormat="1" ht="9.5" hidden="1" outlineLevel="1">
      <c r="B112" s="19" t="s">
        <v>181</v>
      </c>
      <c r="C112" s="24" t="s">
        <v>451</v>
      </c>
      <c r="E112" s="21" t="s">
        <v>452</v>
      </c>
    </row>
    <row r="113" spans="2:5" s="21" customFormat="1" ht="9.5" hidden="1" outlineLevel="1">
      <c r="B113" s="19" t="s">
        <v>182</v>
      </c>
      <c r="C113" s="24" t="s">
        <v>253</v>
      </c>
    </row>
    <row r="114" spans="2:5" s="21" customFormat="1" ht="9.5" hidden="1" outlineLevel="1">
      <c r="B114" s="19" t="s">
        <v>183</v>
      </c>
      <c r="C114" s="24" t="s">
        <v>253</v>
      </c>
    </row>
    <row r="115" spans="2:5" s="21" customFormat="1" ht="9.5" hidden="1" outlineLevel="1">
      <c r="B115" s="19" t="s">
        <v>184</v>
      </c>
      <c r="C115" s="24" t="s">
        <v>480</v>
      </c>
      <c r="E115" s="21" t="s">
        <v>481</v>
      </c>
    </row>
    <row r="116" spans="2:5" s="21" customFormat="1" ht="9.5" hidden="1" outlineLevel="1">
      <c r="B116" s="19" t="s">
        <v>185</v>
      </c>
      <c r="C116" s="24" t="s">
        <v>252</v>
      </c>
    </row>
    <row r="117" spans="2:5" s="21" customFormat="1" ht="9.5" hidden="1" outlineLevel="1">
      <c r="B117" s="19" t="s">
        <v>186</v>
      </c>
      <c r="C117" s="24" t="s">
        <v>449</v>
      </c>
    </row>
    <row r="118" spans="2:5" s="21" customFormat="1" ht="9.5" hidden="1" outlineLevel="1">
      <c r="B118" s="19" t="s">
        <v>97</v>
      </c>
      <c r="C118" s="24" t="s">
        <v>249</v>
      </c>
    </row>
    <row r="119" spans="2:5" s="21" customFormat="1" ht="9.5" hidden="1" outlineLevel="1">
      <c r="B119" s="19" t="s">
        <v>98</v>
      </c>
      <c r="C119" s="24" t="s">
        <v>251</v>
      </c>
    </row>
    <row r="120" spans="2:5" s="21" customFormat="1" ht="9.5" hidden="1" outlineLevel="1">
      <c r="B120" s="19" t="s">
        <v>99</v>
      </c>
      <c r="C120" s="24" t="s">
        <v>249</v>
      </c>
    </row>
    <row r="121" spans="2:5" s="21" customFormat="1" ht="9.5" hidden="1" outlineLevel="1">
      <c r="B121" s="19" t="s">
        <v>100</v>
      </c>
      <c r="C121" s="24" t="s">
        <v>256</v>
      </c>
    </row>
    <row r="122" spans="2:5" s="21" customFormat="1" ht="9.5" hidden="1" outlineLevel="1">
      <c r="B122" s="19" t="s">
        <v>101</v>
      </c>
      <c r="C122" s="24" t="s">
        <v>250</v>
      </c>
    </row>
    <row r="123" spans="2:5" s="21" customFormat="1" ht="9.5" hidden="1" outlineLevel="1">
      <c r="B123" s="19" t="s">
        <v>102</v>
      </c>
      <c r="C123" s="24" t="s">
        <v>254</v>
      </c>
    </row>
    <row r="124" spans="2:5" s="21" customFormat="1" ht="9.5" hidden="1" outlineLevel="1">
      <c r="B124" s="19" t="s">
        <v>103</v>
      </c>
      <c r="C124" s="24" t="s">
        <v>250</v>
      </c>
    </row>
    <row r="125" spans="2:5" s="21" customFormat="1" ht="9.5" hidden="1" outlineLevel="1">
      <c r="B125" s="19" t="s">
        <v>104</v>
      </c>
      <c r="C125" s="24" t="s">
        <v>255</v>
      </c>
      <c r="E125" s="21" t="s">
        <v>397</v>
      </c>
    </row>
    <row r="126" spans="2:5" s="21" customFormat="1" ht="9.5" hidden="1" outlineLevel="1">
      <c r="B126" s="19" t="s">
        <v>105</v>
      </c>
      <c r="C126" s="24" t="s">
        <v>450</v>
      </c>
    </row>
    <row r="127" spans="2:5" s="21" customFormat="1" ht="9.5" hidden="1" outlineLevel="1">
      <c r="B127" s="19" t="s">
        <v>106</v>
      </c>
      <c r="C127" s="24" t="s">
        <v>254</v>
      </c>
    </row>
    <row r="128" spans="2:5" s="21" customFormat="1" ht="9.5" hidden="1" outlineLevel="1">
      <c r="B128" s="19" t="s">
        <v>107</v>
      </c>
      <c r="C128" s="24" t="s">
        <v>254</v>
      </c>
    </row>
    <row r="129" spans="2:5" s="21" customFormat="1" ht="9.5" hidden="1" outlineLevel="1">
      <c r="B129" s="19" t="s">
        <v>108</v>
      </c>
      <c r="C129" s="24" t="s">
        <v>251</v>
      </c>
    </row>
    <row r="130" spans="2:5" s="21" customFormat="1" ht="9.5" hidden="1" outlineLevel="1">
      <c r="B130" s="19" t="s">
        <v>296</v>
      </c>
      <c r="C130" s="24" t="s">
        <v>251</v>
      </c>
    </row>
    <row r="131" spans="2:5" s="21" customFormat="1" ht="9.5" hidden="1" outlineLevel="1">
      <c r="B131" s="19" t="s">
        <v>295</v>
      </c>
      <c r="C131" s="24" t="s">
        <v>251</v>
      </c>
    </row>
    <row r="132" spans="2:5" s="21" customFormat="1" ht="9.5" hidden="1" outlineLevel="1">
      <c r="B132" s="19" t="s">
        <v>297</v>
      </c>
      <c r="C132" s="24" t="s">
        <v>254</v>
      </c>
    </row>
    <row r="133" spans="2:5" s="21" customFormat="1" ht="9.5" hidden="1" outlineLevel="1">
      <c r="B133" s="19" t="s">
        <v>147</v>
      </c>
      <c r="C133" s="24" t="s">
        <v>257</v>
      </c>
      <c r="E133" s="21" t="s">
        <v>398</v>
      </c>
    </row>
    <row r="134" spans="2:5" s="21" customFormat="1" ht="9.5" hidden="1" outlineLevel="1">
      <c r="B134" s="19" t="s">
        <v>148</v>
      </c>
      <c r="C134" s="24" t="s">
        <v>262</v>
      </c>
    </row>
    <row r="135" spans="2:5" s="21" customFormat="1" ht="9.5" hidden="1" outlineLevel="1">
      <c r="B135" s="19" t="s">
        <v>149</v>
      </c>
      <c r="C135" s="24" t="s">
        <v>261</v>
      </c>
    </row>
    <row r="136" spans="2:5" s="21" customFormat="1" ht="9.5" hidden="1" outlineLevel="1">
      <c r="B136" s="19" t="s">
        <v>150</v>
      </c>
      <c r="C136" s="24" t="s">
        <v>259</v>
      </c>
    </row>
    <row r="137" spans="2:5" s="21" customFormat="1" ht="9.5" hidden="1" outlineLevel="1">
      <c r="B137" s="19" t="s">
        <v>151</v>
      </c>
      <c r="C137" s="24" t="s">
        <v>263</v>
      </c>
    </row>
    <row r="138" spans="2:5" s="21" customFormat="1" ht="9.5" hidden="1" outlineLevel="1">
      <c r="B138" s="19" t="s">
        <v>152</v>
      </c>
      <c r="C138" s="24" t="s">
        <v>264</v>
      </c>
    </row>
    <row r="139" spans="2:5" s="21" customFormat="1" ht="9.5" hidden="1" outlineLevel="1">
      <c r="B139" s="19" t="s">
        <v>153</v>
      </c>
      <c r="C139" s="24" t="s">
        <v>456</v>
      </c>
    </row>
    <row r="140" spans="2:5" s="21" customFormat="1" ht="9.5" hidden="1" outlineLevel="1">
      <c r="B140" s="19" t="s">
        <v>154</v>
      </c>
      <c r="C140" s="24" t="s">
        <v>260</v>
      </c>
    </row>
    <row r="141" spans="2:5" s="21" customFormat="1" ht="9.5" hidden="1" outlineLevel="1">
      <c r="B141" s="19" t="s">
        <v>155</v>
      </c>
      <c r="C141" s="24" t="s">
        <v>264</v>
      </c>
    </row>
    <row r="142" spans="2:5" s="21" customFormat="1" ht="9.5" hidden="1" outlineLevel="1">
      <c r="B142" s="19" t="s">
        <v>156</v>
      </c>
      <c r="C142" s="24" t="s">
        <v>261</v>
      </c>
    </row>
    <row r="143" spans="2:5" s="21" customFormat="1" ht="9.5" hidden="1" outlineLevel="1">
      <c r="B143" s="19" t="s">
        <v>157</v>
      </c>
      <c r="C143" s="24" t="s">
        <v>260</v>
      </c>
    </row>
    <row r="144" spans="2:5" s="21" customFormat="1" ht="9.5" hidden="1" outlineLevel="1">
      <c r="B144" s="19" t="s">
        <v>158</v>
      </c>
      <c r="C144" s="24" t="s">
        <v>263</v>
      </c>
    </row>
    <row r="145" spans="2:5" s="21" customFormat="1" ht="9.5" hidden="1" outlineLevel="1">
      <c r="B145" s="19" t="s">
        <v>159</v>
      </c>
      <c r="C145" s="24" t="s">
        <v>453</v>
      </c>
    </row>
    <row r="146" spans="2:5" s="21" customFormat="1" ht="9.5" hidden="1" outlineLevel="1">
      <c r="B146" s="19" t="s">
        <v>160</v>
      </c>
      <c r="C146" s="24" t="s">
        <v>258</v>
      </c>
    </row>
    <row r="147" spans="2:5" s="21" customFormat="1" ht="9.5" hidden="1" outlineLevel="1">
      <c r="B147" s="19" t="s">
        <v>308</v>
      </c>
      <c r="C147" s="24" t="s">
        <v>263</v>
      </c>
    </row>
    <row r="148" spans="2:5" s="21" customFormat="1" ht="9.5" hidden="1" outlineLevel="1">
      <c r="B148" s="19" t="s">
        <v>309</v>
      </c>
      <c r="C148" s="24" t="s">
        <v>263</v>
      </c>
    </row>
    <row r="149" spans="2:5" s="21" customFormat="1" ht="9.5" hidden="1" outlineLevel="1">
      <c r="B149" s="19" t="s">
        <v>305</v>
      </c>
      <c r="C149" s="24" t="s">
        <v>262</v>
      </c>
    </row>
    <row r="150" spans="2:5" s="21" customFormat="1" ht="9.5" hidden="1" outlineLevel="1">
      <c r="B150" s="19" t="s">
        <v>306</v>
      </c>
      <c r="C150" s="24" t="s">
        <v>263</v>
      </c>
    </row>
    <row r="151" spans="2:5" s="21" customFormat="1" ht="9.5" hidden="1" outlineLevel="1">
      <c r="B151" s="19" t="s">
        <v>307</v>
      </c>
      <c r="C151" s="24" t="s">
        <v>263</v>
      </c>
    </row>
    <row r="152" spans="2:5" s="21" customFormat="1" ht="9.5" hidden="1" outlineLevel="1">
      <c r="B152" s="19" t="s">
        <v>298</v>
      </c>
      <c r="C152" s="24" t="s">
        <v>259</v>
      </c>
    </row>
    <row r="153" spans="2:5" s="21" customFormat="1" ht="9.5" hidden="1" outlineLevel="1">
      <c r="B153" s="19" t="s">
        <v>299</v>
      </c>
      <c r="C153" s="24" t="s">
        <v>259</v>
      </c>
    </row>
    <row r="154" spans="2:5" s="21" customFormat="1" ht="9.5" hidden="1" outlineLevel="1">
      <c r="B154" s="19" t="s">
        <v>300</v>
      </c>
      <c r="C154" s="24" t="s">
        <v>457</v>
      </c>
    </row>
    <row r="155" spans="2:5" s="21" customFormat="1" ht="9.5" hidden="1" outlineLevel="1">
      <c r="B155" s="19" t="s">
        <v>302</v>
      </c>
      <c r="C155" s="24" t="s">
        <v>261</v>
      </c>
    </row>
    <row r="156" spans="2:5" s="21" customFormat="1" ht="9.5" hidden="1" outlineLevel="1">
      <c r="B156" s="19" t="s">
        <v>303</v>
      </c>
      <c r="C156" s="24" t="s">
        <v>261</v>
      </c>
    </row>
    <row r="157" spans="2:5" s="21" customFormat="1" ht="9.5" hidden="1" outlineLevel="1">
      <c r="B157" s="19" t="s">
        <v>301</v>
      </c>
      <c r="C157" s="24" t="s">
        <v>259</v>
      </c>
    </row>
    <row r="158" spans="2:5" s="21" customFormat="1" ht="9.5" hidden="1" outlineLevel="1">
      <c r="B158" s="19" t="s">
        <v>304</v>
      </c>
      <c r="C158" s="24" t="s">
        <v>454</v>
      </c>
      <c r="E158" s="21" t="s">
        <v>455</v>
      </c>
    </row>
    <row r="159" spans="2:5" s="21" customFormat="1" ht="9.5" hidden="1" outlineLevel="1">
      <c r="B159" s="19" t="s">
        <v>310</v>
      </c>
      <c r="C159" s="24" t="s">
        <v>260</v>
      </c>
    </row>
    <row r="160" spans="2:5" s="21" customFormat="1" ht="9.5" hidden="1" outlineLevel="1">
      <c r="B160" s="19" t="s">
        <v>76</v>
      </c>
      <c r="C160" s="24" t="s">
        <v>265</v>
      </c>
      <c r="E160" s="21" t="s">
        <v>399</v>
      </c>
    </row>
    <row r="161" spans="2:5" s="21" customFormat="1" ht="9.5" hidden="1" outlineLevel="1">
      <c r="B161" s="19" t="s">
        <v>77</v>
      </c>
      <c r="C161" s="24" t="s">
        <v>270</v>
      </c>
    </row>
    <row r="162" spans="2:5" s="21" customFormat="1" ht="9.5" hidden="1" outlineLevel="1">
      <c r="B162" s="19" t="s">
        <v>78</v>
      </c>
      <c r="C162" s="24" t="s">
        <v>274</v>
      </c>
    </row>
    <row r="163" spans="2:5" s="21" customFormat="1" ht="9.5" hidden="1" outlineLevel="1">
      <c r="B163" s="19" t="s">
        <v>79</v>
      </c>
      <c r="C163" s="24" t="s">
        <v>275</v>
      </c>
    </row>
    <row r="164" spans="2:5" s="21" customFormat="1" ht="9.5" hidden="1" outlineLevel="1">
      <c r="B164" s="19" t="s">
        <v>80</v>
      </c>
      <c r="C164" s="24" t="s">
        <v>273</v>
      </c>
    </row>
    <row r="165" spans="2:5" s="21" customFormat="1" ht="9.5" hidden="1" outlineLevel="1">
      <c r="B165" s="19" t="s">
        <v>81</v>
      </c>
      <c r="C165" s="24" t="s">
        <v>277</v>
      </c>
    </row>
    <row r="166" spans="2:5" s="21" customFormat="1" ht="9.5" hidden="1" outlineLevel="1">
      <c r="B166" s="19" t="s">
        <v>82</v>
      </c>
      <c r="C166" s="24" t="s">
        <v>273</v>
      </c>
    </row>
    <row r="167" spans="2:5" s="21" customFormat="1" ht="9.5" hidden="1" outlineLevel="1">
      <c r="B167" s="19" t="s">
        <v>83</v>
      </c>
      <c r="C167" s="24" t="s">
        <v>276</v>
      </c>
      <c r="E167" s="21" t="s">
        <v>400</v>
      </c>
    </row>
    <row r="168" spans="2:5" s="21" customFormat="1" ht="9.5" hidden="1" outlineLevel="1">
      <c r="B168" s="19" t="s">
        <v>84</v>
      </c>
      <c r="C168" s="24" t="s">
        <v>271</v>
      </c>
      <c r="E168" s="21" t="s">
        <v>401</v>
      </c>
    </row>
    <row r="169" spans="2:5" s="21" customFormat="1" ht="9.5" hidden="1" outlineLevel="1">
      <c r="B169" s="19" t="s">
        <v>85</v>
      </c>
      <c r="C169" s="24" t="s">
        <v>277</v>
      </c>
    </row>
    <row r="170" spans="2:5" s="21" customFormat="1" ht="9.5" hidden="1" outlineLevel="1">
      <c r="B170" s="19" t="s">
        <v>86</v>
      </c>
      <c r="C170" s="24" t="s">
        <v>272</v>
      </c>
    </row>
    <row r="171" spans="2:5" s="21" customFormat="1" ht="9.5" hidden="1" outlineLevel="1">
      <c r="B171" s="19" t="s">
        <v>87</v>
      </c>
      <c r="C171" s="24" t="s">
        <v>275</v>
      </c>
    </row>
    <row r="172" spans="2:5" s="21" customFormat="1" ht="9.5" hidden="1" outlineLevel="1">
      <c r="B172" s="19" t="s">
        <v>88</v>
      </c>
      <c r="C172" s="24" t="s">
        <v>269</v>
      </c>
    </row>
    <row r="173" spans="2:5" s="21" customFormat="1" ht="9.5" hidden="1" outlineLevel="1">
      <c r="B173" s="19" t="s">
        <v>89</v>
      </c>
      <c r="C173" s="24" t="s">
        <v>276</v>
      </c>
      <c r="E173" s="21" t="s">
        <v>402</v>
      </c>
    </row>
    <row r="174" spans="2:5" s="21" customFormat="1" ht="9.5" hidden="1" outlineLevel="1">
      <c r="B174" s="19" t="s">
        <v>90</v>
      </c>
      <c r="C174" s="24" t="s">
        <v>268</v>
      </c>
      <c r="E174" s="21" t="s">
        <v>403</v>
      </c>
    </row>
    <row r="175" spans="2:5" s="21" customFormat="1" ht="9.5" hidden="1" outlineLevel="1">
      <c r="B175" s="19" t="s">
        <v>91</v>
      </c>
      <c r="C175" s="24" t="s">
        <v>266</v>
      </c>
      <c r="E175" s="21" t="s">
        <v>404</v>
      </c>
    </row>
    <row r="176" spans="2:5" s="21" customFormat="1" ht="9.5" hidden="1" outlineLevel="1">
      <c r="B176" s="19" t="s">
        <v>92</v>
      </c>
      <c r="C176" s="24" t="s">
        <v>274</v>
      </c>
    </row>
    <row r="177" spans="2:5" s="21" customFormat="1" ht="9.5" hidden="1" outlineLevel="1">
      <c r="B177" s="19" t="s">
        <v>93</v>
      </c>
      <c r="C177" s="24" t="s">
        <v>267</v>
      </c>
    </row>
    <row r="178" spans="2:5" s="21" customFormat="1" ht="9.5" hidden="1" outlineLevel="1">
      <c r="B178" s="19" t="s">
        <v>94</v>
      </c>
      <c r="C178" s="24" t="s">
        <v>463</v>
      </c>
    </row>
    <row r="179" spans="2:5" s="21" customFormat="1" ht="9.5" hidden="1" outlineLevel="1">
      <c r="B179" s="19" t="s">
        <v>95</v>
      </c>
      <c r="C179" s="24" t="s">
        <v>461</v>
      </c>
    </row>
    <row r="180" spans="2:5" s="21" customFormat="1" ht="9.5" hidden="1" outlineLevel="1">
      <c r="B180" s="19" t="s">
        <v>96</v>
      </c>
      <c r="C180" s="24" t="s">
        <v>270</v>
      </c>
    </row>
    <row r="181" spans="2:5" s="21" customFormat="1" ht="9.5" hidden="1" outlineLevel="1">
      <c r="B181" s="19" t="s">
        <v>312</v>
      </c>
      <c r="C181" s="24" t="s">
        <v>269</v>
      </c>
    </row>
    <row r="182" spans="2:5" s="21" customFormat="1" ht="9.5" hidden="1" outlineLevel="1">
      <c r="B182" s="19" t="s">
        <v>313</v>
      </c>
      <c r="C182" s="24" t="s">
        <v>269</v>
      </c>
    </row>
    <row r="183" spans="2:5" s="21" customFormat="1" ht="9.5" hidden="1" outlineLevel="1">
      <c r="B183" s="19" t="s">
        <v>319</v>
      </c>
      <c r="C183" s="24" t="s">
        <v>270</v>
      </c>
    </row>
    <row r="184" spans="2:5" s="21" customFormat="1" ht="9.5" hidden="1" outlineLevel="1">
      <c r="B184" s="19" t="s">
        <v>318</v>
      </c>
      <c r="C184" s="24" t="s">
        <v>270</v>
      </c>
    </row>
    <row r="185" spans="2:5" s="21" customFormat="1" ht="9.5" hidden="1" outlineLevel="1">
      <c r="B185" s="19" t="s">
        <v>317</v>
      </c>
      <c r="C185" s="24" t="s">
        <v>270</v>
      </c>
    </row>
    <row r="186" spans="2:5" s="21" customFormat="1" ht="9.5" hidden="1" outlineLevel="1">
      <c r="B186" s="19" t="s">
        <v>315</v>
      </c>
      <c r="C186" s="24" t="s">
        <v>459</v>
      </c>
      <c r="E186" s="21" t="s">
        <v>460</v>
      </c>
    </row>
    <row r="187" spans="2:5" s="21" customFormat="1" ht="9.5" hidden="1" outlineLevel="1">
      <c r="B187" s="19" t="s">
        <v>316</v>
      </c>
      <c r="C187" s="24" t="s">
        <v>270</v>
      </c>
    </row>
    <row r="188" spans="2:5" s="21" customFormat="1" ht="9.5" hidden="1" outlineLevel="1">
      <c r="B188" s="19" t="s">
        <v>314</v>
      </c>
      <c r="C188" s="24" t="s">
        <v>270</v>
      </c>
    </row>
    <row r="189" spans="2:5" s="21" customFormat="1" ht="9.5" hidden="1" outlineLevel="1">
      <c r="B189" s="19" t="s">
        <v>321</v>
      </c>
      <c r="C189" s="24" t="s">
        <v>458</v>
      </c>
    </row>
    <row r="190" spans="2:5" s="21" customFormat="1" ht="9.5" hidden="1" outlineLevel="1">
      <c r="B190" s="19" t="s">
        <v>322</v>
      </c>
      <c r="C190" s="24" t="s">
        <v>458</v>
      </c>
    </row>
    <row r="191" spans="2:5" s="21" customFormat="1" ht="9.5" hidden="1" outlineLevel="1">
      <c r="B191" s="19" t="s">
        <v>320</v>
      </c>
      <c r="C191" s="24" t="s">
        <v>458</v>
      </c>
    </row>
    <row r="192" spans="2:5" s="21" customFormat="1" ht="9.5" hidden="1" outlineLevel="1">
      <c r="B192" s="19" t="s">
        <v>311</v>
      </c>
      <c r="C192" s="24" t="s">
        <v>267</v>
      </c>
    </row>
    <row r="193" spans="2:5" s="21" customFormat="1" ht="9.5" hidden="1" outlineLevel="1">
      <c r="B193" s="19" t="s">
        <v>325</v>
      </c>
      <c r="C193" s="24" t="s">
        <v>272</v>
      </c>
    </row>
    <row r="194" spans="2:5" s="21" customFormat="1" ht="9.5" hidden="1" outlineLevel="1">
      <c r="B194" s="19" t="s">
        <v>330</v>
      </c>
      <c r="C194" s="24" t="s">
        <v>273</v>
      </c>
    </row>
    <row r="195" spans="2:5" s="21" customFormat="1" ht="9.5" hidden="1" outlineLevel="1">
      <c r="B195" s="19" t="s">
        <v>324</v>
      </c>
      <c r="C195" s="24" t="s">
        <v>272</v>
      </c>
    </row>
    <row r="196" spans="2:5" s="21" customFormat="1" ht="9.5" hidden="1" outlineLevel="1">
      <c r="B196" s="19" t="s">
        <v>329</v>
      </c>
      <c r="C196" s="24" t="s">
        <v>272</v>
      </c>
    </row>
    <row r="197" spans="2:5" s="21" customFormat="1" ht="9.5" hidden="1" outlineLevel="1">
      <c r="B197" s="19" t="s">
        <v>328</v>
      </c>
      <c r="C197" s="24" t="s">
        <v>278</v>
      </c>
      <c r="E197" s="21" t="s">
        <v>405</v>
      </c>
    </row>
    <row r="198" spans="2:5" s="21" customFormat="1" ht="9.5" hidden="1" outlineLevel="1">
      <c r="B198" s="19" t="s">
        <v>327</v>
      </c>
      <c r="C198" s="24" t="s">
        <v>272</v>
      </c>
    </row>
    <row r="199" spans="2:5" s="21" customFormat="1" ht="9.5" hidden="1" outlineLevel="1">
      <c r="B199" s="19" t="s">
        <v>326</v>
      </c>
      <c r="C199" s="24" t="s">
        <v>272</v>
      </c>
    </row>
    <row r="200" spans="2:5" s="21" customFormat="1" ht="9.5" hidden="1" outlineLevel="1">
      <c r="B200" s="19" t="s">
        <v>323</v>
      </c>
      <c r="C200" s="24" t="s">
        <v>272</v>
      </c>
    </row>
    <row r="201" spans="2:5" s="21" customFormat="1" ht="9.5" hidden="1" outlineLevel="1">
      <c r="B201" s="19" t="s">
        <v>331</v>
      </c>
      <c r="C201" s="24" t="s">
        <v>274</v>
      </c>
    </row>
    <row r="202" spans="2:5" s="21" customFormat="1" ht="9.5" hidden="1" outlineLevel="1">
      <c r="B202" s="19" t="s">
        <v>57</v>
      </c>
      <c r="C202" s="24" t="s">
        <v>234</v>
      </c>
      <c r="E202" s="21" t="s">
        <v>406</v>
      </c>
    </row>
    <row r="203" spans="2:5" s="21" customFormat="1" ht="9.5" hidden="1" outlineLevel="1">
      <c r="B203" s="19" t="s">
        <v>58</v>
      </c>
      <c r="C203" s="24" t="s">
        <v>243</v>
      </c>
      <c r="E203" s="21" t="s">
        <v>407</v>
      </c>
    </row>
    <row r="204" spans="2:5" s="21" customFormat="1" ht="9.5" hidden="1" outlineLevel="1">
      <c r="B204" s="19" t="s">
        <v>59</v>
      </c>
      <c r="C204" s="24" t="s">
        <v>238</v>
      </c>
    </row>
    <row r="205" spans="2:5" s="21" customFormat="1" ht="9.5" hidden="1" outlineLevel="1">
      <c r="B205" s="19" t="s">
        <v>60</v>
      </c>
      <c r="C205" s="24" t="s">
        <v>245</v>
      </c>
    </row>
    <row r="206" spans="2:5" s="21" customFormat="1" ht="9.5" hidden="1" outlineLevel="1">
      <c r="B206" s="19" t="s">
        <v>61</v>
      </c>
      <c r="C206" s="24" t="s">
        <v>246</v>
      </c>
    </row>
    <row r="207" spans="2:5" s="21" customFormat="1" ht="9.5" hidden="1" outlineLevel="1">
      <c r="B207" s="19" t="s">
        <v>62</v>
      </c>
      <c r="C207" s="24" t="s">
        <v>245</v>
      </c>
    </row>
    <row r="208" spans="2:5" s="21" customFormat="1" ht="9.5" hidden="1" outlineLevel="1">
      <c r="B208" s="19" t="s">
        <v>63</v>
      </c>
      <c r="C208" s="24" t="s">
        <v>235</v>
      </c>
    </row>
    <row r="209" spans="2:5" s="21" customFormat="1" ht="9.5" hidden="1" outlineLevel="1">
      <c r="B209" s="19" t="s">
        <v>64</v>
      </c>
      <c r="C209" s="24" t="s">
        <v>240</v>
      </c>
    </row>
    <row r="210" spans="2:5" s="21" customFormat="1" ht="9.5" hidden="1" outlineLevel="1">
      <c r="B210" s="19" t="s">
        <v>65</v>
      </c>
      <c r="C210" s="24" t="s">
        <v>247</v>
      </c>
    </row>
    <row r="211" spans="2:5" s="21" customFormat="1" ht="9.5" hidden="1" outlineLevel="1">
      <c r="B211" s="19" t="s">
        <v>66</v>
      </c>
      <c r="C211" s="24" t="s">
        <v>247</v>
      </c>
    </row>
    <row r="212" spans="2:5" s="21" customFormat="1" ht="9.5" hidden="1" outlineLevel="1">
      <c r="B212" s="19" t="s">
        <v>67</v>
      </c>
      <c r="C212" s="24" t="s">
        <v>236</v>
      </c>
    </row>
    <row r="213" spans="2:5" s="21" customFormat="1" ht="9.5" hidden="1" outlineLevel="1">
      <c r="B213" s="19" t="s">
        <v>68</v>
      </c>
      <c r="C213" s="24" t="s">
        <v>465</v>
      </c>
    </row>
    <row r="214" spans="2:5" s="21" customFormat="1" ht="9.5" hidden="1" outlineLevel="1">
      <c r="B214" s="19" t="s">
        <v>69</v>
      </c>
      <c r="C214" s="24" t="s">
        <v>236</v>
      </c>
    </row>
    <row r="215" spans="2:5" s="21" customFormat="1" ht="9.5" hidden="1" outlineLevel="1">
      <c r="B215" s="19" t="s">
        <v>70</v>
      </c>
      <c r="C215" s="24" t="s">
        <v>245</v>
      </c>
    </row>
    <row r="216" spans="2:5" s="21" customFormat="1" ht="9.5" hidden="1" outlineLevel="1">
      <c r="B216" s="19" t="s">
        <v>71</v>
      </c>
      <c r="C216" s="24" t="s">
        <v>241</v>
      </c>
      <c r="E216" s="21" t="s">
        <v>409</v>
      </c>
    </row>
    <row r="217" spans="2:5" s="21" customFormat="1" ht="9.5" hidden="1" outlineLevel="1">
      <c r="B217" s="19" t="s">
        <v>72</v>
      </c>
      <c r="C217" s="24" t="s">
        <v>240</v>
      </c>
    </row>
    <row r="218" spans="2:5" s="21" customFormat="1" ht="9.5" hidden="1" outlineLevel="1">
      <c r="B218" s="19" t="s">
        <v>73</v>
      </c>
      <c r="C218" s="24" t="s">
        <v>237</v>
      </c>
    </row>
    <row r="219" spans="2:5" s="21" customFormat="1" ht="9.5" hidden="1" outlineLevel="1">
      <c r="B219" s="19" t="s">
        <v>74</v>
      </c>
      <c r="C219" s="24" t="s">
        <v>239</v>
      </c>
      <c r="E219" s="21" t="s">
        <v>410</v>
      </c>
    </row>
    <row r="220" spans="2:5" s="21" customFormat="1" ht="9.5" hidden="1" outlineLevel="1">
      <c r="B220" s="19" t="s">
        <v>75</v>
      </c>
      <c r="C220" s="24" t="s">
        <v>244</v>
      </c>
    </row>
    <row r="221" spans="2:5" s="21" customFormat="1" ht="9.5" hidden="1" outlineLevel="1">
      <c r="B221" s="19" t="s">
        <v>389</v>
      </c>
      <c r="C221" s="24" t="s">
        <v>240</v>
      </c>
    </row>
    <row r="222" spans="2:5" s="21" customFormat="1" ht="9.5" hidden="1" outlineLevel="1">
      <c r="B222" s="19" t="s">
        <v>347</v>
      </c>
      <c r="C222" s="24" t="s">
        <v>240</v>
      </c>
    </row>
    <row r="223" spans="2:5" s="21" customFormat="1" ht="9.5" hidden="1" outlineLevel="1">
      <c r="B223" s="19" t="s">
        <v>348</v>
      </c>
      <c r="C223" s="24" t="s">
        <v>240</v>
      </c>
    </row>
    <row r="224" spans="2:5" s="21" customFormat="1" ht="9.5" hidden="1" outlineLevel="1">
      <c r="B224" s="19" t="s">
        <v>349</v>
      </c>
      <c r="C224" s="24" t="s">
        <v>240</v>
      </c>
    </row>
    <row r="225" spans="2:3" s="21" customFormat="1" ht="9.5" hidden="1" outlineLevel="1">
      <c r="B225" s="19" t="s">
        <v>350</v>
      </c>
      <c r="C225" s="24" t="s">
        <v>240</v>
      </c>
    </row>
    <row r="226" spans="2:3" s="21" customFormat="1" ht="9.5" hidden="1" outlineLevel="1">
      <c r="B226" s="19" t="s">
        <v>351</v>
      </c>
      <c r="C226" s="24" t="s">
        <v>240</v>
      </c>
    </row>
    <row r="227" spans="2:3" s="21" customFormat="1" ht="9.5" hidden="1" outlineLevel="1">
      <c r="B227" s="19" t="s">
        <v>346</v>
      </c>
      <c r="C227" s="24" t="s">
        <v>462</v>
      </c>
    </row>
    <row r="228" spans="2:3" s="21" customFormat="1" ht="9.5" hidden="1" outlineLevel="1">
      <c r="B228" s="19" t="s">
        <v>345</v>
      </c>
      <c r="C228" s="24" t="s">
        <v>240</v>
      </c>
    </row>
    <row r="229" spans="2:3" s="21" customFormat="1" ht="9.5" hidden="1" outlineLevel="1">
      <c r="B229" s="19" t="s">
        <v>341</v>
      </c>
      <c r="C229" s="24" t="s">
        <v>238</v>
      </c>
    </row>
    <row r="230" spans="2:3" s="21" customFormat="1" ht="9.5" hidden="1" outlineLevel="1">
      <c r="B230" s="19" t="s">
        <v>343</v>
      </c>
      <c r="C230" s="24" t="s">
        <v>238</v>
      </c>
    </row>
    <row r="231" spans="2:3" s="21" customFormat="1" ht="9.5" hidden="1" outlineLevel="1">
      <c r="B231" s="19" t="s">
        <v>342</v>
      </c>
      <c r="C231" s="24" t="s">
        <v>238</v>
      </c>
    </row>
    <row r="232" spans="2:3" s="21" customFormat="1" ht="9.5" hidden="1" outlineLevel="1">
      <c r="B232" s="19" t="s">
        <v>368</v>
      </c>
      <c r="C232" s="24" t="s">
        <v>245</v>
      </c>
    </row>
    <row r="233" spans="2:3" s="21" customFormat="1" ht="9.5" hidden="1" outlineLevel="1">
      <c r="B233" s="19" t="s">
        <v>370</v>
      </c>
      <c r="C233" s="24" t="s">
        <v>245</v>
      </c>
    </row>
    <row r="234" spans="2:3" s="21" customFormat="1" ht="9.5" hidden="1" outlineLevel="1">
      <c r="B234" s="19" t="s">
        <v>369</v>
      </c>
      <c r="C234" s="24" t="s">
        <v>245</v>
      </c>
    </row>
    <row r="235" spans="2:3" s="21" customFormat="1" ht="9.5" hidden="1" outlineLevel="1">
      <c r="B235" s="19" t="s">
        <v>367</v>
      </c>
      <c r="C235" s="24" t="s">
        <v>245</v>
      </c>
    </row>
    <row r="236" spans="2:3" s="21" customFormat="1" ht="9.5" hidden="1" outlineLevel="1">
      <c r="B236" s="19" t="s">
        <v>388</v>
      </c>
      <c r="C236" s="24" t="s">
        <v>247</v>
      </c>
    </row>
    <row r="237" spans="2:3" s="21" customFormat="1" ht="9.5" hidden="1" outlineLevel="1">
      <c r="B237" s="19" t="s">
        <v>384</v>
      </c>
      <c r="C237" s="24" t="s">
        <v>247</v>
      </c>
    </row>
    <row r="238" spans="2:3" s="21" customFormat="1" ht="9.5" hidden="1" outlineLevel="1">
      <c r="B238" s="19" t="s">
        <v>387</v>
      </c>
      <c r="C238" s="24" t="s">
        <v>247</v>
      </c>
    </row>
    <row r="239" spans="2:3" s="21" customFormat="1" ht="9.5" hidden="1" outlineLevel="1">
      <c r="B239" s="19" t="s">
        <v>385</v>
      </c>
      <c r="C239" s="24" t="s">
        <v>247</v>
      </c>
    </row>
    <row r="240" spans="2:3" s="21" customFormat="1" ht="9.5" hidden="1" outlineLevel="1">
      <c r="B240" s="19" t="s">
        <v>386</v>
      </c>
      <c r="C240" s="24" t="s">
        <v>247</v>
      </c>
    </row>
    <row r="241" spans="2:5" s="21" customFormat="1" ht="9.5" hidden="1" outlineLevel="1">
      <c r="B241" s="19" t="s">
        <v>379</v>
      </c>
      <c r="C241" s="24" t="s">
        <v>246</v>
      </c>
    </row>
    <row r="242" spans="2:5" s="21" customFormat="1" ht="9.5" hidden="1" outlineLevel="1">
      <c r="B242" s="19" t="s">
        <v>381</v>
      </c>
      <c r="C242" s="24" t="s">
        <v>246</v>
      </c>
    </row>
    <row r="243" spans="2:5" s="21" customFormat="1" ht="9.5" hidden="1" outlineLevel="1">
      <c r="B243" s="19" t="s">
        <v>383</v>
      </c>
      <c r="C243" s="24" t="s">
        <v>246</v>
      </c>
    </row>
    <row r="244" spans="2:5" s="21" customFormat="1" ht="9.5" hidden="1" outlineLevel="1">
      <c r="B244" s="19" t="s">
        <v>371</v>
      </c>
      <c r="C244" s="24" t="s">
        <v>246</v>
      </c>
    </row>
    <row r="245" spans="2:5" s="21" customFormat="1" ht="9.5" hidden="1" outlineLevel="1">
      <c r="B245" s="19" t="s">
        <v>378</v>
      </c>
      <c r="C245" s="24" t="s">
        <v>246</v>
      </c>
    </row>
    <row r="246" spans="2:5" s="21" customFormat="1" ht="9.5" hidden="1" outlineLevel="1">
      <c r="B246" s="19" t="s">
        <v>377</v>
      </c>
      <c r="C246" s="24" t="s">
        <v>246</v>
      </c>
    </row>
    <row r="247" spans="2:5" s="21" customFormat="1" ht="9.5" hidden="1" outlineLevel="1">
      <c r="B247" s="19" t="s">
        <v>374</v>
      </c>
      <c r="C247" s="24" t="s">
        <v>246</v>
      </c>
    </row>
    <row r="248" spans="2:5" s="21" customFormat="1" ht="9.5" hidden="1" outlineLevel="1">
      <c r="B248" s="19" t="s">
        <v>372</v>
      </c>
      <c r="C248" s="24" t="s">
        <v>246</v>
      </c>
    </row>
    <row r="249" spans="2:5" s="21" customFormat="1" ht="9.5" hidden="1" outlineLevel="1">
      <c r="B249" s="19" t="s">
        <v>376</v>
      </c>
      <c r="C249" s="24" t="s">
        <v>246</v>
      </c>
    </row>
    <row r="250" spans="2:5" s="21" customFormat="1" ht="9.5" hidden="1" outlineLevel="1">
      <c r="B250" s="19" t="s">
        <v>380</v>
      </c>
      <c r="C250" s="24" t="s">
        <v>246</v>
      </c>
    </row>
    <row r="251" spans="2:5" s="21" customFormat="1" ht="9.5" hidden="1" outlineLevel="1">
      <c r="B251" s="19" t="s">
        <v>375</v>
      </c>
      <c r="C251" s="24" t="s">
        <v>246</v>
      </c>
    </row>
    <row r="252" spans="2:5" s="21" customFormat="1" ht="9.5" hidden="1" outlineLevel="1">
      <c r="B252" s="19" t="s">
        <v>382</v>
      </c>
      <c r="C252" s="24" t="s">
        <v>246</v>
      </c>
    </row>
    <row r="253" spans="2:5" s="21" customFormat="1" ht="9.5" hidden="1" outlineLevel="1">
      <c r="B253" s="19" t="s">
        <v>373</v>
      </c>
      <c r="C253" s="24" t="s">
        <v>246</v>
      </c>
    </row>
    <row r="254" spans="2:5" s="21" customFormat="1" ht="9.5" hidden="1" outlineLevel="1">
      <c r="B254" s="19" t="s">
        <v>354</v>
      </c>
      <c r="C254" s="24" t="s">
        <v>464</v>
      </c>
      <c r="E254" s="21" t="s">
        <v>411</v>
      </c>
    </row>
    <row r="255" spans="2:5" s="21" customFormat="1" ht="9.5" hidden="1" outlineLevel="1">
      <c r="B255" s="19" t="s">
        <v>356</v>
      </c>
      <c r="C255" s="24" t="s">
        <v>464</v>
      </c>
      <c r="E255" s="21" t="s">
        <v>411</v>
      </c>
    </row>
    <row r="256" spans="2:5" s="21" customFormat="1" ht="9.5" hidden="1" outlineLevel="1">
      <c r="B256" s="19" t="s">
        <v>359</v>
      </c>
      <c r="C256" s="24" t="s">
        <v>464</v>
      </c>
      <c r="E256" s="21" t="s">
        <v>411</v>
      </c>
    </row>
    <row r="257" spans="2:5" s="21" customFormat="1" ht="9.5" hidden="1" outlineLevel="1">
      <c r="B257" s="19" t="s">
        <v>357</v>
      </c>
      <c r="C257" s="24" t="s">
        <v>464</v>
      </c>
      <c r="E257" s="21" t="s">
        <v>411</v>
      </c>
    </row>
    <row r="258" spans="2:5" s="21" customFormat="1" ht="9.5" hidden="1" outlineLevel="1">
      <c r="B258" s="19" t="s">
        <v>358</v>
      </c>
      <c r="C258" s="24" t="s">
        <v>464</v>
      </c>
      <c r="E258" s="21" t="s">
        <v>411</v>
      </c>
    </row>
    <row r="259" spans="2:5" s="21" customFormat="1" ht="9.5" hidden="1" outlineLevel="1">
      <c r="B259" s="19" t="s">
        <v>355</v>
      </c>
      <c r="C259" s="24" t="s">
        <v>464</v>
      </c>
      <c r="E259" s="21" t="s">
        <v>411</v>
      </c>
    </row>
    <row r="260" spans="2:5" s="21" customFormat="1" ht="9.5" hidden="1" outlineLevel="1">
      <c r="B260" s="19" t="s">
        <v>360</v>
      </c>
      <c r="C260" s="24" t="s">
        <v>244</v>
      </c>
    </row>
    <row r="261" spans="2:5" s="21" customFormat="1" ht="9.5" hidden="1" outlineLevel="1">
      <c r="B261" s="19" t="s">
        <v>362</v>
      </c>
      <c r="C261" s="24" t="s">
        <v>244</v>
      </c>
    </row>
    <row r="262" spans="2:5" s="21" customFormat="1" ht="9.5" hidden="1" outlineLevel="1">
      <c r="B262" s="19" t="s">
        <v>352</v>
      </c>
      <c r="C262" s="24" t="s">
        <v>242</v>
      </c>
    </row>
    <row r="263" spans="2:5" s="21" customFormat="1" ht="9.5" hidden="1" outlineLevel="1">
      <c r="B263" s="19" t="s">
        <v>353</v>
      </c>
      <c r="C263" s="24" t="s">
        <v>242</v>
      </c>
    </row>
    <row r="264" spans="2:5" s="21" customFormat="1" ht="9.5" hidden="1" outlineLevel="1">
      <c r="B264" s="19" t="s">
        <v>361</v>
      </c>
      <c r="C264" s="24" t="s">
        <v>244</v>
      </c>
    </row>
    <row r="265" spans="2:5" s="21" customFormat="1" ht="9.5" hidden="1" outlineLevel="1">
      <c r="B265" s="19" t="s">
        <v>363</v>
      </c>
      <c r="C265" s="24" t="s">
        <v>465</v>
      </c>
      <c r="E265" s="21" t="s">
        <v>408</v>
      </c>
    </row>
    <row r="266" spans="2:5" s="21" customFormat="1" ht="9.5" hidden="1" outlineLevel="1">
      <c r="B266" s="19" t="s">
        <v>364</v>
      </c>
      <c r="C266" s="24" t="s">
        <v>465</v>
      </c>
      <c r="E266" s="21" t="s">
        <v>408</v>
      </c>
    </row>
    <row r="267" spans="2:5" s="21" customFormat="1" ht="9.5" hidden="1" outlineLevel="1">
      <c r="B267" s="19" t="s">
        <v>365</v>
      </c>
      <c r="C267" s="24" t="s">
        <v>465</v>
      </c>
      <c r="E267" s="21" t="s">
        <v>408</v>
      </c>
    </row>
    <row r="268" spans="2:5" s="21" customFormat="1" ht="9.5" hidden="1" outlineLevel="1">
      <c r="B268" s="19" t="s">
        <v>366</v>
      </c>
      <c r="C268" s="24" t="s">
        <v>465</v>
      </c>
      <c r="E268" s="21" t="s">
        <v>408</v>
      </c>
    </row>
    <row r="269" spans="2:5" s="21" customFormat="1" ht="9.5" hidden="1" outlineLevel="1">
      <c r="B269" s="19" t="s">
        <v>344</v>
      </c>
      <c r="C269" s="24" t="s">
        <v>238</v>
      </c>
    </row>
    <row r="270" spans="2:5" s="21" customFormat="1" ht="9.5" hidden="1" outlineLevel="1">
      <c r="B270" s="19" t="s">
        <v>332</v>
      </c>
      <c r="C270" s="24" t="s">
        <v>235</v>
      </c>
    </row>
    <row r="271" spans="2:5" s="21" customFormat="1" ht="9.5" hidden="1" outlineLevel="1">
      <c r="B271" s="19" t="s">
        <v>333</v>
      </c>
      <c r="C271" s="24" t="s">
        <v>235</v>
      </c>
    </row>
    <row r="272" spans="2:5" s="21" customFormat="1" ht="9.5" hidden="1" outlineLevel="1">
      <c r="B272" s="19" t="s">
        <v>339</v>
      </c>
      <c r="C272" s="24" t="s">
        <v>236</v>
      </c>
    </row>
    <row r="273" spans="2:3" s="21" customFormat="1" ht="9.5" hidden="1" outlineLevel="1">
      <c r="B273" s="19" t="s">
        <v>337</v>
      </c>
      <c r="C273" s="24" t="s">
        <v>236</v>
      </c>
    </row>
    <row r="274" spans="2:3" s="21" customFormat="1" ht="9.5" hidden="1" outlineLevel="1">
      <c r="B274" s="19" t="s">
        <v>338</v>
      </c>
      <c r="C274" s="24" t="s">
        <v>236</v>
      </c>
    </row>
    <row r="275" spans="2:3" s="21" customFormat="1" ht="9.5" hidden="1" outlineLevel="1">
      <c r="B275" s="19" t="s">
        <v>335</v>
      </c>
      <c r="C275" s="24" t="s">
        <v>235</v>
      </c>
    </row>
    <row r="276" spans="2:3" s="21" customFormat="1" ht="9.5" hidden="1" outlineLevel="1">
      <c r="B276" s="19" t="s">
        <v>336</v>
      </c>
      <c r="C276" s="24" t="s">
        <v>235</v>
      </c>
    </row>
    <row r="277" spans="2:3" s="21" customFormat="1" ht="9.5" hidden="1" outlineLevel="1">
      <c r="B277" s="19" t="s">
        <v>334</v>
      </c>
      <c r="C277" s="24" t="s">
        <v>235</v>
      </c>
    </row>
    <row r="278" spans="2:3" s="21" customFormat="1" ht="9.5" hidden="1" outlineLevel="1">
      <c r="B278" s="19" t="s">
        <v>340</v>
      </c>
      <c r="C278" s="24" t="s">
        <v>236</v>
      </c>
    </row>
    <row r="279" spans="2:3" hidden="1" outlineLevel="1"/>
    <row r="280" spans="2:3" collapsed="1"/>
  </sheetData>
  <sheetProtection selectLockedCells="1" selectUnlockedCells="1"/>
  <mergeCells count="32">
    <mergeCell ref="A1:I1"/>
    <mergeCell ref="G2:I2"/>
    <mergeCell ref="G3:I3"/>
    <mergeCell ref="B5:D5"/>
    <mergeCell ref="B8:B12"/>
    <mergeCell ref="C8:D8"/>
    <mergeCell ref="E8:I8"/>
    <mergeCell ref="C9:D9"/>
    <mergeCell ref="E9:I9"/>
    <mergeCell ref="C10:D10"/>
    <mergeCell ref="C11:D11"/>
    <mergeCell ref="E11:F11"/>
    <mergeCell ref="H11:I11"/>
    <mergeCell ref="C12:F12"/>
    <mergeCell ref="G12:I12"/>
    <mergeCell ref="E15:E16"/>
    <mergeCell ref="H15:I15"/>
    <mergeCell ref="G16:I16"/>
    <mergeCell ref="E10:F10"/>
    <mergeCell ref="H10:I10"/>
    <mergeCell ref="D13:E13"/>
    <mergeCell ref="F13:I13"/>
    <mergeCell ref="C14:D14"/>
    <mergeCell ref="E14:F14"/>
    <mergeCell ref="G14:I14"/>
    <mergeCell ref="B26:I26"/>
    <mergeCell ref="B17:D17"/>
    <mergeCell ref="E17:F17"/>
    <mergeCell ref="G17:H17"/>
    <mergeCell ref="B19:I19"/>
    <mergeCell ref="B22:I22"/>
    <mergeCell ref="B24:I24"/>
  </mergeCells>
  <phoneticPr fontId="2"/>
  <dataValidations count="2">
    <dataValidation type="list" allowBlank="1" showInputMessage="1" showErrorMessage="1" sqref="C13" xr:uid="{00000000-0002-0000-0000-000000000000}">
      <formula1>"愛知県,静岡県,三重県,岐阜県,長野県"</formula1>
    </dataValidation>
    <dataValidation type="list" allowBlank="1" showInputMessage="1" showErrorMessage="1" sqref="C14:D14" xr:uid="{00000000-0002-0000-0000-000001000000}">
      <formula1>$B$27:$B$31</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M281"/>
  <sheetViews>
    <sheetView showGridLines="0" tabSelected="1" view="pageBreakPreview" zoomScale="90" zoomScaleNormal="90" zoomScaleSheetLayoutView="90" workbookViewId="0">
      <selection activeCell="Z17" sqref="Z17"/>
    </sheetView>
  </sheetViews>
  <sheetFormatPr defaultRowHeight="13" outlineLevelRow="1"/>
  <cols>
    <col min="1" max="1" width="1.6328125" customWidth="1"/>
    <col min="2" max="2" width="18.6328125" customWidth="1"/>
    <col min="3" max="3" width="10.6328125" customWidth="1"/>
    <col min="4" max="4" width="4.08984375" customWidth="1"/>
    <col min="5" max="5" width="15.6328125" customWidth="1"/>
    <col min="6" max="7" width="10.6328125" customWidth="1"/>
    <col min="8" max="8" width="12.6328125" customWidth="1"/>
    <col min="9" max="9" width="4.08984375" customWidth="1"/>
    <col min="10" max="137" width="1.6328125" customWidth="1"/>
  </cols>
  <sheetData>
    <row r="1" spans="1:117" ht="16.5">
      <c r="A1" s="174" t="s">
        <v>16</v>
      </c>
      <c r="B1" s="174"/>
      <c r="C1" s="174"/>
      <c r="D1" s="174"/>
      <c r="E1" s="174"/>
      <c r="F1" s="174"/>
      <c r="G1" s="174"/>
      <c r="H1" s="174"/>
      <c r="I1" s="174"/>
      <c r="BK1" s="35" t="s">
        <v>412</v>
      </c>
      <c r="DM1" s="35" t="s">
        <v>413</v>
      </c>
    </row>
    <row r="2" spans="1:117">
      <c r="G2" s="175" t="s">
        <v>638</v>
      </c>
      <c r="H2" s="175"/>
      <c r="I2" s="175"/>
      <c r="K2" t="s">
        <v>390</v>
      </c>
      <c r="AH2" s="34" t="s">
        <v>391</v>
      </c>
    </row>
    <row r="3" spans="1:117" ht="15" customHeight="1">
      <c r="F3" s="11" t="s">
        <v>17</v>
      </c>
      <c r="G3" s="213"/>
      <c r="H3" s="213"/>
      <c r="I3" s="213"/>
    </row>
    <row r="4" spans="1:117" ht="8.15" customHeight="1">
      <c r="F4" s="7"/>
      <c r="G4" s="8"/>
      <c r="H4" s="8"/>
      <c r="I4" s="8"/>
    </row>
    <row r="5" spans="1:117">
      <c r="B5" s="159" t="s">
        <v>582</v>
      </c>
      <c r="C5" s="214"/>
      <c r="D5" s="214"/>
      <c r="E5" s="135" t="s">
        <v>18</v>
      </c>
    </row>
    <row r="7" spans="1:117" ht="15" customHeight="1">
      <c r="B7" s="133" t="s">
        <v>15</v>
      </c>
    </row>
    <row r="8" spans="1:117" ht="26.15" customHeight="1">
      <c r="B8" s="155" t="s">
        <v>0</v>
      </c>
      <c r="C8" s="181" t="s">
        <v>1</v>
      </c>
      <c r="D8" s="182"/>
      <c r="E8" s="184"/>
      <c r="F8" s="184"/>
      <c r="G8" s="184"/>
      <c r="H8" s="184"/>
      <c r="I8" s="185"/>
    </row>
    <row r="9" spans="1:117" ht="26.15" customHeight="1">
      <c r="B9" s="179"/>
      <c r="C9" s="147" t="s">
        <v>2</v>
      </c>
      <c r="D9" s="148"/>
      <c r="E9" s="186"/>
      <c r="F9" s="186"/>
      <c r="G9" s="186"/>
      <c r="H9" s="186"/>
      <c r="I9" s="187"/>
    </row>
    <row r="10" spans="1:117" ht="26.15" customHeight="1">
      <c r="B10" s="179"/>
      <c r="C10" s="147" t="s">
        <v>3</v>
      </c>
      <c r="D10" s="148"/>
      <c r="E10" s="166"/>
      <c r="F10" s="186"/>
      <c r="G10" s="1" t="s">
        <v>5</v>
      </c>
      <c r="H10" s="202"/>
      <c r="I10" s="203"/>
    </row>
    <row r="11" spans="1:117" ht="26.15" customHeight="1">
      <c r="B11" s="179"/>
      <c r="C11" s="188" t="s">
        <v>4</v>
      </c>
      <c r="D11" s="215"/>
      <c r="E11" s="200"/>
      <c r="F11" s="201"/>
      <c r="G11" s="2" t="s">
        <v>6</v>
      </c>
      <c r="H11" s="204"/>
      <c r="I11" s="205"/>
    </row>
    <row r="12" spans="1:117" ht="30.75" customHeight="1">
      <c r="B12" s="180"/>
      <c r="C12" s="194" t="s">
        <v>640</v>
      </c>
      <c r="D12" s="195"/>
      <c r="E12" s="195"/>
      <c r="F12" s="196"/>
      <c r="G12" s="147" t="s">
        <v>445</v>
      </c>
      <c r="H12" s="197"/>
      <c r="I12" s="148"/>
    </row>
    <row r="13" spans="1:117" ht="26.15" customHeight="1">
      <c r="B13" s="12" t="s">
        <v>7</v>
      </c>
      <c r="C13" s="32"/>
      <c r="D13" s="198"/>
      <c r="E13" s="198"/>
      <c r="F13" s="198"/>
      <c r="G13" s="198"/>
      <c r="H13" s="198"/>
      <c r="I13" s="199"/>
    </row>
    <row r="14" spans="1:117" ht="26.15" customHeight="1">
      <c r="B14" s="13" t="s">
        <v>8</v>
      </c>
      <c r="C14" s="168"/>
      <c r="D14" s="169"/>
      <c r="E14" s="170" t="s">
        <v>641</v>
      </c>
      <c r="F14" s="148"/>
      <c r="G14" s="171"/>
      <c r="H14" s="208"/>
      <c r="I14" s="209"/>
    </row>
    <row r="15" spans="1:117" ht="26.15" customHeight="1">
      <c r="B15" s="14" t="s">
        <v>9</v>
      </c>
      <c r="C15" s="10"/>
      <c r="D15" s="3" t="s">
        <v>10</v>
      </c>
      <c r="E15" s="155" t="s">
        <v>442</v>
      </c>
      <c r="F15" s="1" t="s">
        <v>11</v>
      </c>
      <c r="G15" s="1" t="s">
        <v>13</v>
      </c>
      <c r="H15" s="211"/>
      <c r="I15" s="212"/>
    </row>
    <row r="16" spans="1:117" ht="26.15" customHeight="1">
      <c r="B16" s="1" t="s">
        <v>443</v>
      </c>
      <c r="C16" s="10"/>
      <c r="D16" s="4" t="s">
        <v>10</v>
      </c>
      <c r="E16" s="180"/>
      <c r="F16" s="15" t="s">
        <v>12</v>
      </c>
      <c r="G16" s="159"/>
      <c r="H16" s="159"/>
      <c r="I16" s="160"/>
    </row>
    <row r="17" spans="2:9" ht="26.15" customHeight="1">
      <c r="B17" s="144"/>
      <c r="C17" s="206"/>
      <c r="D17" s="207"/>
      <c r="E17" s="147" t="s">
        <v>444</v>
      </c>
      <c r="F17" s="148"/>
      <c r="G17" s="147"/>
      <c r="H17" s="197"/>
      <c r="I17" s="4" t="s">
        <v>14</v>
      </c>
    </row>
    <row r="18" spans="2:9" ht="4.9000000000000004" customHeight="1"/>
    <row r="19" spans="2:9" ht="63" customHeight="1">
      <c r="B19" s="210" t="s">
        <v>639</v>
      </c>
      <c r="C19" s="210"/>
      <c r="D19" s="210"/>
      <c r="E19" s="210"/>
      <c r="F19" s="210"/>
      <c r="G19" s="210"/>
      <c r="H19" s="210"/>
      <c r="I19" s="210"/>
    </row>
    <row r="20" spans="2:9" ht="23.25" customHeight="1">
      <c r="B20" s="134" t="s">
        <v>622</v>
      </c>
    </row>
    <row r="21" spans="2:9" ht="4.9000000000000004" customHeight="1"/>
    <row r="22" spans="2:9">
      <c r="B22" s="153" t="s">
        <v>570</v>
      </c>
      <c r="C22" s="153"/>
      <c r="D22" s="153"/>
      <c r="E22" s="153"/>
      <c r="F22" s="153"/>
      <c r="G22" s="153"/>
      <c r="H22" s="153"/>
      <c r="I22" s="153"/>
    </row>
    <row r="23" spans="2:9" ht="8.15" customHeight="1"/>
    <row r="24" spans="2:9" ht="319.89999999999998" customHeight="1">
      <c r="B24" s="154" t="s">
        <v>644</v>
      </c>
      <c r="C24" s="154"/>
      <c r="D24" s="154"/>
      <c r="E24" s="154"/>
      <c r="F24" s="154"/>
      <c r="G24" s="154"/>
      <c r="H24" s="154"/>
      <c r="I24" s="154"/>
    </row>
    <row r="25" spans="2:9" s="16" customFormat="1" ht="12.5">
      <c r="I25" s="17" t="s">
        <v>27</v>
      </c>
    </row>
    <row r="26" spans="2:9" s="16" customFormat="1" ht="12.5">
      <c r="B26" s="143" t="s">
        <v>28</v>
      </c>
      <c r="C26" s="143"/>
      <c r="D26" s="143"/>
      <c r="E26" s="143"/>
      <c r="F26" s="143"/>
      <c r="G26" s="143"/>
      <c r="H26" s="143"/>
      <c r="I26" s="143"/>
    </row>
    <row r="27" spans="2:9" hidden="1" outlineLevel="1">
      <c r="B27" t="s">
        <v>21</v>
      </c>
    </row>
    <row r="28" spans="2:9" hidden="1" outlineLevel="1">
      <c r="B28" t="s">
        <v>22</v>
      </c>
    </row>
    <row r="29" spans="2:9" hidden="1" outlineLevel="1">
      <c r="B29" t="s">
        <v>23</v>
      </c>
    </row>
    <row r="30" spans="2:9" hidden="1" outlineLevel="1">
      <c r="B30" t="s">
        <v>24</v>
      </c>
    </row>
    <row r="31" spans="2:9" hidden="1" outlineLevel="1">
      <c r="B31" t="s">
        <v>25</v>
      </c>
    </row>
    <row r="32" spans="2:9" hidden="1" outlineLevel="1"/>
    <row r="33" spans="2:27" hidden="1" outlineLevel="1">
      <c r="B33" t="s">
        <v>56</v>
      </c>
    </row>
    <row r="34" spans="2:27" hidden="1" outlineLevel="1">
      <c r="B34" t="s">
        <v>55</v>
      </c>
    </row>
    <row r="35" spans="2:27" hidden="1" outlineLevel="1">
      <c r="B35">
        <f>E8</f>
        <v>0</v>
      </c>
      <c r="C35">
        <f>E10</f>
        <v>0</v>
      </c>
      <c r="D35">
        <f>H10</f>
        <v>0</v>
      </c>
      <c r="E35">
        <f>E11</f>
        <v>0</v>
      </c>
      <c r="F35" t="str">
        <f>C13&amp;D13&amp;F13</f>
        <v/>
      </c>
      <c r="G35">
        <f>C14</f>
        <v>0</v>
      </c>
      <c r="H35" s="18">
        <f>C15</f>
        <v>0</v>
      </c>
      <c r="I35" s="18" t="e">
        <f>#REF!</f>
        <v>#REF!</v>
      </c>
      <c r="J35">
        <f>H15</f>
        <v>0</v>
      </c>
      <c r="W35" s="21"/>
      <c r="X35" s="21"/>
      <c r="Y35" s="21"/>
      <c r="Z35" s="21"/>
      <c r="AA35" s="21"/>
    </row>
    <row r="36" spans="2:27" hidden="1" outlineLevel="1">
      <c r="W36" s="21"/>
      <c r="X36" s="21"/>
      <c r="Y36" s="21"/>
      <c r="Z36" s="21"/>
      <c r="AA36" s="21"/>
    </row>
    <row r="37" spans="2:27" hidden="1" outlineLevel="1">
      <c r="W37" s="21"/>
      <c r="X37" s="21"/>
      <c r="Y37" s="21"/>
      <c r="Z37" s="21"/>
      <c r="AA37" s="21"/>
    </row>
    <row r="38" spans="2:27" s="21" customFormat="1" ht="9.5" hidden="1" outlineLevel="1">
      <c r="B38" s="22" t="s">
        <v>187</v>
      </c>
      <c r="C38" s="23" t="s">
        <v>188</v>
      </c>
      <c r="D38" s="23" t="s">
        <v>216</v>
      </c>
      <c r="E38" s="33" t="e">
        <f>VLOOKUP(D13,B39:C278,2,0)</f>
        <v>#N/A</v>
      </c>
    </row>
    <row r="39" spans="2:27" s="21" customFormat="1" ht="9.5" hidden="1" outlineLevel="1">
      <c r="B39" s="19" t="s">
        <v>161</v>
      </c>
      <c r="C39" s="24" t="s">
        <v>189</v>
      </c>
      <c r="O39" s="132" t="s">
        <v>109</v>
      </c>
      <c r="P39" s="132" t="s">
        <v>617</v>
      </c>
      <c r="Q39" s="132" t="s">
        <v>618</v>
      </c>
      <c r="R39" s="132" t="s">
        <v>619</v>
      </c>
      <c r="S39" s="132" t="s">
        <v>620</v>
      </c>
      <c r="T39" s="132" t="s">
        <v>621</v>
      </c>
    </row>
    <row r="40" spans="2:27" s="21" customFormat="1" ht="9.5" hidden="1" outlineLevel="1">
      <c r="B40" s="19" t="s">
        <v>162</v>
      </c>
      <c r="C40" s="24" t="s">
        <v>189</v>
      </c>
      <c r="O40" s="19" t="s">
        <v>161</v>
      </c>
      <c r="P40" s="19" t="s">
        <v>177</v>
      </c>
      <c r="Q40" s="19" t="s">
        <v>147</v>
      </c>
      <c r="R40" s="19" t="s">
        <v>76</v>
      </c>
      <c r="S40" s="19" t="s">
        <v>57</v>
      </c>
      <c r="T40" s="19" t="s">
        <v>109</v>
      </c>
    </row>
    <row r="41" spans="2:27" s="21" customFormat="1" ht="9.5" hidden="1" outlineLevel="1">
      <c r="B41" s="19" t="s">
        <v>163</v>
      </c>
      <c r="C41" s="24" t="s">
        <v>192</v>
      </c>
      <c r="O41" s="19" t="s">
        <v>162</v>
      </c>
      <c r="P41" s="19" t="s">
        <v>178</v>
      </c>
      <c r="Q41" s="19" t="s">
        <v>148</v>
      </c>
      <c r="R41" s="19" t="s">
        <v>77</v>
      </c>
      <c r="S41" s="19" t="s">
        <v>58</v>
      </c>
      <c r="T41" s="19" t="s">
        <v>617</v>
      </c>
    </row>
    <row r="42" spans="2:27" s="21" customFormat="1" ht="9.5" hidden="1" outlineLevel="1">
      <c r="B42" s="19" t="s">
        <v>164</v>
      </c>
      <c r="C42" s="24" t="s">
        <v>192</v>
      </c>
      <c r="O42" s="19" t="s">
        <v>163</v>
      </c>
      <c r="P42" s="19" t="s">
        <v>179</v>
      </c>
      <c r="Q42" s="19" t="s">
        <v>149</v>
      </c>
      <c r="R42" s="19" t="s">
        <v>78</v>
      </c>
      <c r="S42" s="19" t="s">
        <v>59</v>
      </c>
      <c r="T42" s="19" t="s">
        <v>618</v>
      </c>
    </row>
    <row r="43" spans="2:27" s="21" customFormat="1" ht="9.5" hidden="1" outlineLevel="1">
      <c r="B43" s="19" t="s">
        <v>165</v>
      </c>
      <c r="C43" s="24" t="s">
        <v>190</v>
      </c>
      <c r="E43" s="21" t="s">
        <v>392</v>
      </c>
      <c r="O43" s="19" t="s">
        <v>164</v>
      </c>
      <c r="P43" s="19" t="s">
        <v>180</v>
      </c>
      <c r="Q43" s="19" t="s">
        <v>150</v>
      </c>
      <c r="R43" s="19" t="s">
        <v>79</v>
      </c>
      <c r="S43" s="19" t="s">
        <v>60</v>
      </c>
      <c r="T43" s="19" t="s">
        <v>619</v>
      </c>
    </row>
    <row r="44" spans="2:27" s="21" customFormat="1" ht="9.5" hidden="1" outlineLevel="1">
      <c r="B44" s="19" t="s">
        <v>166</v>
      </c>
      <c r="C44" s="24" t="s">
        <v>191</v>
      </c>
      <c r="O44" s="19" t="s">
        <v>165</v>
      </c>
      <c r="P44" s="19" t="s">
        <v>181</v>
      </c>
      <c r="Q44" s="19" t="s">
        <v>151</v>
      </c>
      <c r="R44" s="19" t="s">
        <v>80</v>
      </c>
      <c r="S44" s="19" t="s">
        <v>61</v>
      </c>
      <c r="T44" s="19" t="s">
        <v>620</v>
      </c>
    </row>
    <row r="45" spans="2:27" s="21" customFormat="1" hidden="1" outlineLevel="1">
      <c r="B45" s="19" t="s">
        <v>167</v>
      </c>
      <c r="C45" s="24" t="s">
        <v>196</v>
      </c>
      <c r="O45" s="19" t="s">
        <v>166</v>
      </c>
      <c r="P45" s="19" t="s">
        <v>182</v>
      </c>
      <c r="Q45" s="19" t="s">
        <v>152</v>
      </c>
      <c r="R45" s="19" t="s">
        <v>81</v>
      </c>
      <c r="S45" s="19" t="s">
        <v>62</v>
      </c>
      <c r="T45"/>
    </row>
    <row r="46" spans="2:27" s="21" customFormat="1" hidden="1" outlineLevel="1">
      <c r="B46" s="19" t="s">
        <v>168</v>
      </c>
      <c r="C46" s="24" t="s">
        <v>196</v>
      </c>
      <c r="O46" s="19" t="s">
        <v>167</v>
      </c>
      <c r="P46" s="19" t="s">
        <v>183</v>
      </c>
      <c r="Q46" s="19" t="s">
        <v>153</v>
      </c>
      <c r="R46" s="19" t="s">
        <v>82</v>
      </c>
      <c r="S46" s="19" t="s">
        <v>63</v>
      </c>
      <c r="T46"/>
    </row>
    <row r="47" spans="2:27" s="21" customFormat="1" hidden="1" outlineLevel="1">
      <c r="B47" s="19" t="s">
        <v>169</v>
      </c>
      <c r="C47" s="24" t="s">
        <v>196</v>
      </c>
      <c r="O47" s="19" t="s">
        <v>168</v>
      </c>
      <c r="P47" s="19" t="s">
        <v>184</v>
      </c>
      <c r="Q47" s="19" t="s">
        <v>154</v>
      </c>
      <c r="R47" s="19" t="s">
        <v>83</v>
      </c>
      <c r="S47" s="19" t="s">
        <v>64</v>
      </c>
      <c r="T47"/>
    </row>
    <row r="48" spans="2:27" s="21" customFormat="1" hidden="1" outlineLevel="1">
      <c r="B48" s="19" t="s">
        <v>170</v>
      </c>
      <c r="C48" s="24" t="s">
        <v>195</v>
      </c>
      <c r="O48" s="19" t="s">
        <v>169</v>
      </c>
      <c r="P48" s="19" t="s">
        <v>185</v>
      </c>
      <c r="Q48" s="19" t="s">
        <v>155</v>
      </c>
      <c r="R48" s="19" t="s">
        <v>84</v>
      </c>
      <c r="S48" s="19" t="s">
        <v>65</v>
      </c>
      <c r="T48"/>
    </row>
    <row r="49" spans="2:20" s="21" customFormat="1" hidden="1" outlineLevel="1">
      <c r="B49" s="19" t="s">
        <v>171</v>
      </c>
      <c r="C49" s="24" t="s">
        <v>195</v>
      </c>
      <c r="O49" s="19" t="s">
        <v>170</v>
      </c>
      <c r="P49" s="19" t="s">
        <v>186</v>
      </c>
      <c r="Q49" s="19" t="s">
        <v>156</v>
      </c>
      <c r="R49" s="19" t="s">
        <v>85</v>
      </c>
      <c r="S49" s="19" t="s">
        <v>66</v>
      </c>
      <c r="T49"/>
    </row>
    <row r="50" spans="2:20" s="21" customFormat="1" hidden="1" outlineLevel="1">
      <c r="B50" s="19" t="s">
        <v>172</v>
      </c>
      <c r="C50" s="24" t="s">
        <v>202</v>
      </c>
      <c r="O50" s="19" t="s">
        <v>171</v>
      </c>
      <c r="P50" s="19" t="s">
        <v>97</v>
      </c>
      <c r="Q50" s="19" t="s">
        <v>157</v>
      </c>
      <c r="R50" s="19" t="s">
        <v>86</v>
      </c>
      <c r="S50" s="19" t="s">
        <v>67</v>
      </c>
      <c r="T50"/>
    </row>
    <row r="51" spans="2:20" s="21" customFormat="1" hidden="1" outlineLevel="1">
      <c r="B51" s="19" t="s">
        <v>173</v>
      </c>
      <c r="C51" s="24" t="s">
        <v>193</v>
      </c>
      <c r="O51" s="19" t="s">
        <v>172</v>
      </c>
      <c r="P51" s="19" t="s">
        <v>98</v>
      </c>
      <c r="Q51" s="19" t="s">
        <v>158</v>
      </c>
      <c r="R51" s="19" t="s">
        <v>87</v>
      </c>
      <c r="S51" s="19" t="s">
        <v>68</v>
      </c>
      <c r="T51"/>
    </row>
    <row r="52" spans="2:20" s="21" customFormat="1" hidden="1" outlineLevel="1">
      <c r="B52" s="19" t="s">
        <v>174</v>
      </c>
      <c r="C52" s="24" t="s">
        <v>202</v>
      </c>
      <c r="O52" s="19" t="s">
        <v>173</v>
      </c>
      <c r="P52" s="19" t="s">
        <v>99</v>
      </c>
      <c r="Q52" s="19" t="s">
        <v>159</v>
      </c>
      <c r="R52" s="19" t="s">
        <v>88</v>
      </c>
      <c r="S52" s="19" t="s">
        <v>69</v>
      </c>
      <c r="T52"/>
    </row>
    <row r="53" spans="2:20" s="21" customFormat="1" hidden="1" outlineLevel="1">
      <c r="B53" s="19" t="s">
        <v>175</v>
      </c>
      <c r="C53" s="24" t="s">
        <v>193</v>
      </c>
      <c r="O53" s="19" t="s">
        <v>174</v>
      </c>
      <c r="P53" s="19" t="s">
        <v>100</v>
      </c>
      <c r="Q53" s="19" t="s">
        <v>160</v>
      </c>
      <c r="R53" s="19" t="s">
        <v>89</v>
      </c>
      <c r="S53" s="19" t="s">
        <v>70</v>
      </c>
      <c r="T53"/>
    </row>
    <row r="54" spans="2:20" s="21" customFormat="1" hidden="1" outlineLevel="1">
      <c r="B54" s="19" t="s">
        <v>176</v>
      </c>
      <c r="C54" s="24" t="s">
        <v>203</v>
      </c>
      <c r="O54" s="19" t="s">
        <v>175</v>
      </c>
      <c r="P54" s="19" t="s">
        <v>101</v>
      </c>
      <c r="Q54" s="19" t="s">
        <v>308</v>
      </c>
      <c r="R54" s="19" t="s">
        <v>90</v>
      </c>
      <c r="S54" s="19" t="s">
        <v>71</v>
      </c>
      <c r="T54"/>
    </row>
    <row r="55" spans="2:20" s="21" customFormat="1" hidden="1" outlineLevel="1">
      <c r="B55" s="19" t="s">
        <v>110</v>
      </c>
      <c r="C55" s="24" t="s">
        <v>213</v>
      </c>
      <c r="O55" s="19" t="s">
        <v>176</v>
      </c>
      <c r="P55" s="19" t="s">
        <v>102</v>
      </c>
      <c r="Q55" s="19" t="s">
        <v>309</v>
      </c>
      <c r="R55" s="19" t="s">
        <v>91</v>
      </c>
      <c r="S55" s="19" t="s">
        <v>72</v>
      </c>
      <c r="T55"/>
    </row>
    <row r="56" spans="2:20" s="21" customFormat="1" hidden="1" outlineLevel="1">
      <c r="B56" s="19" t="s">
        <v>111</v>
      </c>
      <c r="C56" s="24" t="s">
        <v>209</v>
      </c>
      <c r="O56" s="19" t="s">
        <v>110</v>
      </c>
      <c r="P56" s="19" t="s">
        <v>103</v>
      </c>
      <c r="Q56" s="19" t="s">
        <v>305</v>
      </c>
      <c r="R56" s="19" t="s">
        <v>92</v>
      </c>
      <c r="S56" s="19" t="s">
        <v>73</v>
      </c>
      <c r="T56"/>
    </row>
    <row r="57" spans="2:20" s="21" customFormat="1" hidden="1" outlineLevel="1">
      <c r="B57" s="19" t="s">
        <v>112</v>
      </c>
      <c r="C57" s="24" t="s">
        <v>208</v>
      </c>
      <c r="O57" s="19" t="s">
        <v>111</v>
      </c>
      <c r="P57" s="19" t="s">
        <v>104</v>
      </c>
      <c r="Q57" s="19" t="s">
        <v>306</v>
      </c>
      <c r="R57" s="19" t="s">
        <v>93</v>
      </c>
      <c r="S57" s="19" t="s">
        <v>74</v>
      </c>
      <c r="T57"/>
    </row>
    <row r="58" spans="2:20" s="21" customFormat="1" hidden="1" outlineLevel="1">
      <c r="B58" s="19" t="s">
        <v>113</v>
      </c>
      <c r="C58" s="24" t="s">
        <v>193</v>
      </c>
      <c r="O58" s="19" t="s">
        <v>112</v>
      </c>
      <c r="P58" s="19" t="s">
        <v>105</v>
      </c>
      <c r="Q58" s="19" t="s">
        <v>307</v>
      </c>
      <c r="R58" s="19" t="s">
        <v>94</v>
      </c>
      <c r="S58" s="19" t="s">
        <v>75</v>
      </c>
      <c r="T58"/>
    </row>
    <row r="59" spans="2:20" s="21" customFormat="1" hidden="1" outlineLevel="1">
      <c r="B59" s="19" t="s">
        <v>114</v>
      </c>
      <c r="C59" s="24" t="s">
        <v>204</v>
      </c>
      <c r="O59" s="19" t="s">
        <v>113</v>
      </c>
      <c r="P59" s="19" t="s">
        <v>106</v>
      </c>
      <c r="Q59" s="19" t="s">
        <v>298</v>
      </c>
      <c r="R59" s="19" t="s">
        <v>95</v>
      </c>
      <c r="S59" s="19" t="s">
        <v>389</v>
      </c>
      <c r="T59"/>
    </row>
    <row r="60" spans="2:20" s="21" customFormat="1" hidden="1" outlineLevel="1">
      <c r="B60" s="19" t="s">
        <v>115</v>
      </c>
      <c r="C60" s="24" t="s">
        <v>207</v>
      </c>
      <c r="O60" s="19" t="s">
        <v>114</v>
      </c>
      <c r="P60" s="19" t="s">
        <v>107</v>
      </c>
      <c r="Q60" s="19" t="s">
        <v>299</v>
      </c>
      <c r="R60" s="19" t="s">
        <v>96</v>
      </c>
      <c r="S60" s="19" t="s">
        <v>347</v>
      </c>
      <c r="T60"/>
    </row>
    <row r="61" spans="2:20" s="21" customFormat="1" hidden="1" outlineLevel="1">
      <c r="B61" s="19" t="s">
        <v>116</v>
      </c>
      <c r="C61" s="24" t="s">
        <v>214</v>
      </c>
      <c r="O61" s="19" t="s">
        <v>115</v>
      </c>
      <c r="P61" s="19" t="s">
        <v>108</v>
      </c>
      <c r="Q61" s="19" t="s">
        <v>300</v>
      </c>
      <c r="R61" s="19" t="s">
        <v>312</v>
      </c>
      <c r="S61" s="19" t="s">
        <v>348</v>
      </c>
      <c r="T61"/>
    </row>
    <row r="62" spans="2:20" s="21" customFormat="1" hidden="1" outlineLevel="1">
      <c r="B62" s="19" t="s">
        <v>117</v>
      </c>
      <c r="C62" s="24" t="s">
        <v>201</v>
      </c>
      <c r="O62" s="19" t="s">
        <v>116</v>
      </c>
      <c r="P62" s="19" t="s">
        <v>296</v>
      </c>
      <c r="Q62" s="19" t="s">
        <v>302</v>
      </c>
      <c r="R62" s="19" t="s">
        <v>313</v>
      </c>
      <c r="S62" s="19" t="s">
        <v>349</v>
      </c>
      <c r="T62"/>
    </row>
    <row r="63" spans="2:20" s="21" customFormat="1" hidden="1" outlineLevel="1">
      <c r="B63" s="19" t="s">
        <v>118</v>
      </c>
      <c r="C63" s="24" t="s">
        <v>211</v>
      </c>
      <c r="O63" s="19" t="s">
        <v>117</v>
      </c>
      <c r="P63" s="19" t="s">
        <v>295</v>
      </c>
      <c r="Q63" s="19" t="s">
        <v>303</v>
      </c>
      <c r="R63" s="19" t="s">
        <v>319</v>
      </c>
      <c r="S63" s="19" t="s">
        <v>350</v>
      </c>
      <c r="T63"/>
    </row>
    <row r="64" spans="2:20" s="21" customFormat="1" hidden="1" outlineLevel="1">
      <c r="B64" s="19" t="s">
        <v>119</v>
      </c>
      <c r="C64" s="24" t="s">
        <v>211</v>
      </c>
      <c r="O64" s="19" t="s">
        <v>118</v>
      </c>
      <c r="P64" s="19" t="s">
        <v>297</v>
      </c>
      <c r="Q64" s="19" t="s">
        <v>301</v>
      </c>
      <c r="R64" s="19" t="s">
        <v>318</v>
      </c>
      <c r="S64" s="19" t="s">
        <v>351</v>
      </c>
      <c r="T64"/>
    </row>
    <row r="65" spans="2:20" s="21" customFormat="1" hidden="1" outlineLevel="1">
      <c r="B65" s="19" t="s">
        <v>120</v>
      </c>
      <c r="C65" s="24" t="s">
        <v>212</v>
      </c>
      <c r="O65" s="19" t="s">
        <v>119</v>
      </c>
      <c r="P65" s="20"/>
      <c r="Q65" s="19" t="s">
        <v>304</v>
      </c>
      <c r="R65" s="19" t="s">
        <v>317</v>
      </c>
      <c r="S65" s="19" t="s">
        <v>346</v>
      </c>
      <c r="T65"/>
    </row>
    <row r="66" spans="2:20" s="21" customFormat="1" hidden="1" outlineLevel="1">
      <c r="B66" s="19" t="s">
        <v>121</v>
      </c>
      <c r="C66" s="24" t="s">
        <v>211</v>
      </c>
      <c r="O66" s="19" t="s">
        <v>120</v>
      </c>
      <c r="P66" s="20"/>
      <c r="Q66" s="19" t="s">
        <v>310</v>
      </c>
      <c r="R66" s="19" t="s">
        <v>315</v>
      </c>
      <c r="S66" s="19" t="s">
        <v>345</v>
      </c>
      <c r="T66"/>
    </row>
    <row r="67" spans="2:20" s="21" customFormat="1" hidden="1" outlineLevel="1">
      <c r="B67" s="19" t="s">
        <v>122</v>
      </c>
      <c r="C67" s="24" t="s">
        <v>210</v>
      </c>
      <c r="O67" s="19" t="s">
        <v>121</v>
      </c>
      <c r="P67" s="20"/>
      <c r="Q67" s="20"/>
      <c r="R67" s="19" t="s">
        <v>316</v>
      </c>
      <c r="S67" s="19" t="s">
        <v>341</v>
      </c>
      <c r="T67"/>
    </row>
    <row r="68" spans="2:20" s="21" customFormat="1" hidden="1" outlineLevel="1">
      <c r="B68" s="19" t="s">
        <v>123</v>
      </c>
      <c r="C68" s="24" t="s">
        <v>209</v>
      </c>
      <c r="O68" s="19" t="s">
        <v>122</v>
      </c>
      <c r="P68" s="20"/>
      <c r="Q68" s="20"/>
      <c r="R68" s="19" t="s">
        <v>314</v>
      </c>
      <c r="S68" s="19" t="s">
        <v>343</v>
      </c>
      <c r="T68"/>
    </row>
    <row r="69" spans="2:20" s="21" customFormat="1" hidden="1" outlineLevel="1">
      <c r="B69" s="19" t="s">
        <v>124</v>
      </c>
      <c r="C69" s="24" t="s">
        <v>206</v>
      </c>
      <c r="O69" s="19" t="s">
        <v>123</v>
      </c>
      <c r="P69" s="20"/>
      <c r="Q69" s="20"/>
      <c r="R69" s="19" t="s">
        <v>321</v>
      </c>
      <c r="S69" s="19" t="s">
        <v>342</v>
      </c>
      <c r="T69"/>
    </row>
    <row r="70" spans="2:20" s="21" customFormat="1" hidden="1" outlineLevel="1">
      <c r="B70" s="19" t="s">
        <v>125</v>
      </c>
      <c r="C70" s="24" t="s">
        <v>205</v>
      </c>
      <c r="O70" s="19" t="s">
        <v>124</v>
      </c>
      <c r="P70" s="20"/>
      <c r="Q70" s="20"/>
      <c r="R70" s="19" t="s">
        <v>322</v>
      </c>
      <c r="S70" s="19" t="s">
        <v>368</v>
      </c>
      <c r="T70"/>
    </row>
    <row r="71" spans="2:20" s="21" customFormat="1" hidden="1" outlineLevel="1">
      <c r="B71" s="19" t="s">
        <v>126</v>
      </c>
      <c r="C71" s="24" t="s">
        <v>206</v>
      </c>
      <c r="O71" s="19" t="s">
        <v>125</v>
      </c>
      <c r="P71" s="20"/>
      <c r="Q71" s="20"/>
      <c r="R71" s="19" t="s">
        <v>320</v>
      </c>
      <c r="S71" s="19" t="s">
        <v>370</v>
      </c>
      <c r="T71"/>
    </row>
    <row r="72" spans="2:20" s="21" customFormat="1" hidden="1" outlineLevel="1">
      <c r="B72" s="19" t="s">
        <v>127</v>
      </c>
      <c r="C72" s="24" t="s">
        <v>206</v>
      </c>
      <c r="O72" s="19" t="s">
        <v>126</v>
      </c>
      <c r="P72" s="20"/>
      <c r="Q72" s="20"/>
      <c r="R72" s="19" t="s">
        <v>311</v>
      </c>
      <c r="S72" s="19" t="s">
        <v>369</v>
      </c>
      <c r="T72"/>
    </row>
    <row r="73" spans="2:20" s="21" customFormat="1" hidden="1" outlineLevel="1">
      <c r="B73" s="19" t="s">
        <v>128</v>
      </c>
      <c r="C73" s="24" t="s">
        <v>200</v>
      </c>
      <c r="E73" s="21" t="s">
        <v>393</v>
      </c>
      <c r="O73" s="19" t="s">
        <v>127</v>
      </c>
      <c r="P73" s="20"/>
      <c r="Q73" s="20"/>
      <c r="R73" s="19" t="s">
        <v>325</v>
      </c>
      <c r="S73" s="19" t="s">
        <v>367</v>
      </c>
      <c r="T73"/>
    </row>
    <row r="74" spans="2:20" s="21" customFormat="1" hidden="1" outlineLevel="1">
      <c r="B74" s="19" t="s">
        <v>129</v>
      </c>
      <c r="C74" s="24" t="s">
        <v>215</v>
      </c>
      <c r="O74" s="19" t="s">
        <v>128</v>
      </c>
      <c r="P74" s="20"/>
      <c r="Q74" s="20"/>
      <c r="R74" s="19" t="s">
        <v>330</v>
      </c>
      <c r="S74" s="19" t="s">
        <v>388</v>
      </c>
      <c r="T74"/>
    </row>
    <row r="75" spans="2:20" s="21" customFormat="1" hidden="1" outlineLevel="1">
      <c r="B75" s="19" t="s">
        <v>130</v>
      </c>
      <c r="C75" s="24" t="s">
        <v>202</v>
      </c>
      <c r="O75" s="19" t="s">
        <v>129</v>
      </c>
      <c r="P75" s="20"/>
      <c r="Q75" s="20"/>
      <c r="R75" s="19" t="s">
        <v>324</v>
      </c>
      <c r="S75" s="19" t="s">
        <v>384</v>
      </c>
      <c r="T75"/>
    </row>
    <row r="76" spans="2:20" s="21" customFormat="1" hidden="1" outlineLevel="1">
      <c r="B76" s="19" t="s">
        <v>131</v>
      </c>
      <c r="C76" s="24" t="s">
        <v>202</v>
      </c>
      <c r="O76" s="19" t="s">
        <v>130</v>
      </c>
      <c r="P76" s="20"/>
      <c r="Q76" s="20"/>
      <c r="R76" s="19" t="s">
        <v>329</v>
      </c>
      <c r="S76" s="19" t="s">
        <v>387</v>
      </c>
      <c r="T76"/>
    </row>
    <row r="77" spans="2:20" s="21" customFormat="1" hidden="1" outlineLevel="1">
      <c r="B77" s="19" t="s">
        <v>132</v>
      </c>
      <c r="C77" s="24" t="s">
        <v>205</v>
      </c>
      <c r="O77" s="19" t="s">
        <v>131</v>
      </c>
      <c r="P77" s="20"/>
      <c r="Q77" s="20"/>
      <c r="R77" s="19" t="s">
        <v>328</v>
      </c>
      <c r="S77" s="19" t="s">
        <v>385</v>
      </c>
      <c r="T77"/>
    </row>
    <row r="78" spans="2:20" s="21" customFormat="1" hidden="1" outlineLevel="1">
      <c r="B78" s="19" t="s">
        <v>133</v>
      </c>
      <c r="C78" s="24" t="s">
        <v>211</v>
      </c>
      <c r="O78" s="19" t="s">
        <v>132</v>
      </c>
      <c r="P78" s="20"/>
      <c r="Q78" s="20"/>
      <c r="R78" s="19" t="s">
        <v>327</v>
      </c>
      <c r="S78" s="19" t="s">
        <v>386</v>
      </c>
      <c r="T78"/>
    </row>
    <row r="79" spans="2:20" s="21" customFormat="1" hidden="1" outlineLevel="1">
      <c r="B79" s="19" t="s">
        <v>134</v>
      </c>
      <c r="C79" s="24" t="s">
        <v>193</v>
      </c>
      <c r="O79" s="19" t="s">
        <v>133</v>
      </c>
      <c r="P79" s="20"/>
      <c r="Q79" s="20"/>
      <c r="R79" s="19" t="s">
        <v>326</v>
      </c>
      <c r="S79" s="19" t="s">
        <v>379</v>
      </c>
      <c r="T79"/>
    </row>
    <row r="80" spans="2:20" s="21" customFormat="1" hidden="1" outlineLevel="1">
      <c r="B80" s="19" t="s">
        <v>135</v>
      </c>
      <c r="C80" s="24" t="s">
        <v>211</v>
      </c>
      <c r="O80" s="19" t="s">
        <v>134</v>
      </c>
      <c r="P80" s="20"/>
      <c r="Q80" s="20"/>
      <c r="R80" s="19" t="s">
        <v>323</v>
      </c>
      <c r="S80" s="19" t="s">
        <v>381</v>
      </c>
      <c r="T80"/>
    </row>
    <row r="81" spans="2:20" s="21" customFormat="1" hidden="1" outlineLevel="1">
      <c r="B81" s="19" t="s">
        <v>136</v>
      </c>
      <c r="C81" s="24" t="s">
        <v>206</v>
      </c>
      <c r="O81" s="19" t="s">
        <v>135</v>
      </c>
      <c r="P81" s="20"/>
      <c r="Q81" s="20"/>
      <c r="R81" s="19" t="s">
        <v>331</v>
      </c>
      <c r="S81" s="19" t="s">
        <v>383</v>
      </c>
      <c r="T81"/>
    </row>
    <row r="82" spans="2:20" s="21" customFormat="1" hidden="1" outlineLevel="1">
      <c r="B82" s="19" t="s">
        <v>137</v>
      </c>
      <c r="C82" s="24" t="s">
        <v>202</v>
      </c>
      <c r="O82" s="19" t="s">
        <v>136</v>
      </c>
      <c r="P82" s="20"/>
      <c r="Q82" s="20"/>
      <c r="R82" s="20"/>
      <c r="S82" s="19" t="s">
        <v>371</v>
      </c>
      <c r="T82"/>
    </row>
    <row r="83" spans="2:20" s="21" customFormat="1" hidden="1" outlineLevel="1">
      <c r="B83" s="19" t="s">
        <v>138</v>
      </c>
      <c r="C83" s="24" t="s">
        <v>203</v>
      </c>
      <c r="O83" s="19" t="s">
        <v>137</v>
      </c>
      <c r="P83" s="20"/>
      <c r="Q83" s="20"/>
      <c r="R83" s="20"/>
      <c r="S83" s="19" t="s">
        <v>378</v>
      </c>
      <c r="T83"/>
    </row>
    <row r="84" spans="2:20" s="21" customFormat="1" hidden="1" outlineLevel="1">
      <c r="B84" s="19" t="s">
        <v>139</v>
      </c>
      <c r="C84" s="24" t="s">
        <v>466</v>
      </c>
      <c r="O84" s="19" t="s">
        <v>138</v>
      </c>
      <c r="P84" s="20"/>
      <c r="Q84" s="20"/>
      <c r="R84" s="20"/>
      <c r="S84" s="19" t="s">
        <v>377</v>
      </c>
      <c r="T84"/>
    </row>
    <row r="85" spans="2:20" s="21" customFormat="1" hidden="1" outlineLevel="1">
      <c r="B85" s="19" t="s">
        <v>140</v>
      </c>
      <c r="C85" s="24" t="s">
        <v>194</v>
      </c>
      <c r="E85" s="21" t="s">
        <v>394</v>
      </c>
      <c r="O85" s="19" t="s">
        <v>139</v>
      </c>
      <c r="P85" s="20"/>
      <c r="Q85" s="20"/>
      <c r="R85" s="20"/>
      <c r="S85" s="19" t="s">
        <v>374</v>
      </c>
      <c r="T85"/>
    </row>
    <row r="86" spans="2:20" s="21" customFormat="1" hidden="1" outlineLevel="1">
      <c r="B86" s="19" t="s">
        <v>141</v>
      </c>
      <c r="C86" s="24" t="s">
        <v>198</v>
      </c>
      <c r="E86" s="21" t="s">
        <v>395</v>
      </c>
      <c r="O86" s="19" t="s">
        <v>140</v>
      </c>
      <c r="P86" s="20"/>
      <c r="Q86" s="20"/>
      <c r="R86" s="20"/>
      <c r="S86" s="19" t="s">
        <v>372</v>
      </c>
      <c r="T86"/>
    </row>
    <row r="87" spans="2:20" s="21" customFormat="1" hidden="1" outlineLevel="1">
      <c r="B87" s="19" t="s">
        <v>142</v>
      </c>
      <c r="C87" s="24" t="s">
        <v>192</v>
      </c>
      <c r="O87" s="19" t="s">
        <v>141</v>
      </c>
      <c r="P87" s="20"/>
      <c r="Q87" s="20"/>
      <c r="R87" s="20"/>
      <c r="S87" s="19" t="s">
        <v>376</v>
      </c>
      <c r="T87"/>
    </row>
    <row r="88" spans="2:20" s="21" customFormat="1" hidden="1" outlineLevel="1">
      <c r="B88" s="19" t="s">
        <v>143</v>
      </c>
      <c r="C88" s="24" t="s">
        <v>194</v>
      </c>
      <c r="E88" s="21" t="s">
        <v>394</v>
      </c>
      <c r="O88" s="19" t="s">
        <v>142</v>
      </c>
      <c r="P88" s="20"/>
      <c r="Q88" s="20"/>
      <c r="R88" s="20"/>
      <c r="S88" s="19" t="s">
        <v>380</v>
      </c>
      <c r="T88"/>
    </row>
    <row r="89" spans="2:20" s="21" customFormat="1" hidden="1" outlineLevel="1">
      <c r="B89" s="19" t="s">
        <v>144</v>
      </c>
      <c r="C89" s="24" t="s">
        <v>212</v>
      </c>
      <c r="O89" s="19" t="s">
        <v>143</v>
      </c>
      <c r="P89" s="20"/>
      <c r="Q89" s="20"/>
      <c r="R89" s="20"/>
      <c r="S89" s="19" t="s">
        <v>375</v>
      </c>
      <c r="T89"/>
    </row>
    <row r="90" spans="2:20" s="21" customFormat="1" hidden="1" outlineLevel="1">
      <c r="B90" s="19" t="s">
        <v>145</v>
      </c>
      <c r="C90" s="24" t="s">
        <v>199</v>
      </c>
      <c r="E90" s="21" t="s">
        <v>396</v>
      </c>
      <c r="O90" s="19" t="s">
        <v>144</v>
      </c>
      <c r="P90" s="20"/>
      <c r="Q90" s="20"/>
      <c r="R90" s="20"/>
      <c r="S90" s="19" t="s">
        <v>382</v>
      </c>
      <c r="T90"/>
    </row>
    <row r="91" spans="2:20" s="21" customFormat="1" hidden="1" outlineLevel="1">
      <c r="B91" s="19" t="s">
        <v>146</v>
      </c>
      <c r="C91" s="24" t="s">
        <v>193</v>
      </c>
      <c r="O91" s="19" t="s">
        <v>145</v>
      </c>
      <c r="P91" s="20"/>
      <c r="Q91" s="20"/>
      <c r="R91" s="20"/>
      <c r="S91" s="19" t="s">
        <v>373</v>
      </c>
      <c r="T91"/>
    </row>
    <row r="92" spans="2:20" s="21" customFormat="1" hidden="1" outlineLevel="1">
      <c r="B92" s="19" t="s">
        <v>283</v>
      </c>
      <c r="C92" s="24" t="s">
        <v>203</v>
      </c>
      <c r="O92" s="19" t="s">
        <v>146</v>
      </c>
      <c r="P92" s="20"/>
      <c r="Q92" s="20"/>
      <c r="R92" s="20"/>
      <c r="S92" s="19" t="s">
        <v>354</v>
      </c>
      <c r="T92"/>
    </row>
    <row r="93" spans="2:20" s="21" customFormat="1" hidden="1" outlineLevel="1">
      <c r="B93" s="19" t="s">
        <v>279</v>
      </c>
      <c r="C93" s="24" t="s">
        <v>192</v>
      </c>
      <c r="O93" s="19" t="s">
        <v>283</v>
      </c>
      <c r="P93" s="20"/>
      <c r="Q93" s="20"/>
      <c r="R93" s="20"/>
      <c r="S93" s="19" t="s">
        <v>356</v>
      </c>
      <c r="T93"/>
    </row>
    <row r="94" spans="2:20" s="21" customFormat="1" hidden="1" outlineLevel="1">
      <c r="B94" s="19" t="s">
        <v>289</v>
      </c>
      <c r="C94" s="24" t="s">
        <v>206</v>
      </c>
      <c r="O94" s="19" t="s">
        <v>279</v>
      </c>
      <c r="P94" s="20"/>
      <c r="Q94" s="20"/>
      <c r="R94" s="20"/>
      <c r="S94" s="19" t="s">
        <v>359</v>
      </c>
      <c r="T94"/>
    </row>
    <row r="95" spans="2:20" s="21" customFormat="1" hidden="1" outlineLevel="1">
      <c r="B95" s="19" t="s">
        <v>290</v>
      </c>
      <c r="C95" s="24" t="s">
        <v>206</v>
      </c>
      <c r="O95" s="19" t="s">
        <v>289</v>
      </c>
      <c r="P95" s="20"/>
      <c r="Q95" s="20"/>
      <c r="R95" s="20"/>
      <c r="S95" s="19" t="s">
        <v>357</v>
      </c>
      <c r="T95"/>
    </row>
    <row r="96" spans="2:20" s="21" customFormat="1" hidden="1" outlineLevel="1">
      <c r="B96" s="19" t="s">
        <v>282</v>
      </c>
      <c r="C96" s="24" t="s">
        <v>197</v>
      </c>
      <c r="O96" s="19" t="s">
        <v>290</v>
      </c>
      <c r="P96" s="20"/>
      <c r="Q96" s="20"/>
      <c r="R96" s="20"/>
      <c r="S96" s="19" t="s">
        <v>358</v>
      </c>
      <c r="T96"/>
    </row>
    <row r="97" spans="2:20" s="21" customFormat="1" hidden="1" outlineLevel="1">
      <c r="B97" s="19" t="s">
        <v>280</v>
      </c>
      <c r="C97" s="24" t="s">
        <v>195</v>
      </c>
      <c r="O97" s="19" t="s">
        <v>282</v>
      </c>
      <c r="P97" s="20"/>
      <c r="Q97" s="20"/>
      <c r="R97" s="20"/>
      <c r="S97" s="19" t="s">
        <v>355</v>
      </c>
      <c r="T97"/>
    </row>
    <row r="98" spans="2:20" s="21" customFormat="1" hidden="1" outlineLevel="1">
      <c r="B98" s="19" t="s">
        <v>281</v>
      </c>
      <c r="C98" s="24" t="s">
        <v>195</v>
      </c>
      <c r="O98" s="19" t="s">
        <v>280</v>
      </c>
      <c r="P98" s="20"/>
      <c r="Q98" s="20"/>
      <c r="R98" s="20"/>
      <c r="S98" s="19" t="s">
        <v>360</v>
      </c>
      <c r="T98"/>
    </row>
    <row r="99" spans="2:20" s="21" customFormat="1" hidden="1" outlineLevel="1">
      <c r="B99" s="19" t="s">
        <v>284</v>
      </c>
      <c r="C99" s="24" t="s">
        <v>204</v>
      </c>
      <c r="O99" s="19" t="s">
        <v>281</v>
      </c>
      <c r="P99" s="20"/>
      <c r="Q99" s="20"/>
      <c r="R99" s="20"/>
      <c r="S99" s="19" t="s">
        <v>362</v>
      </c>
      <c r="T99"/>
    </row>
    <row r="100" spans="2:20" s="21" customFormat="1" hidden="1" outlineLevel="1">
      <c r="B100" s="19" t="s">
        <v>285</v>
      </c>
      <c r="C100" s="24" t="s">
        <v>204</v>
      </c>
      <c r="O100" s="19" t="s">
        <v>284</v>
      </c>
      <c r="P100" s="20"/>
      <c r="Q100" s="20"/>
      <c r="R100" s="20"/>
      <c r="S100" s="19" t="s">
        <v>352</v>
      </c>
      <c r="T100"/>
    </row>
    <row r="101" spans="2:20" s="21" customFormat="1" hidden="1" outlineLevel="1">
      <c r="B101" s="19" t="s">
        <v>286</v>
      </c>
      <c r="C101" s="24" t="s">
        <v>204</v>
      </c>
      <c r="O101" s="19" t="s">
        <v>285</v>
      </c>
      <c r="P101" s="20"/>
      <c r="Q101" s="20"/>
      <c r="R101" s="20"/>
      <c r="S101" s="19" t="s">
        <v>353</v>
      </c>
      <c r="T101"/>
    </row>
    <row r="102" spans="2:20" s="21" customFormat="1" hidden="1" outlineLevel="1">
      <c r="B102" s="19" t="s">
        <v>287</v>
      </c>
      <c r="C102" s="24" t="s">
        <v>204</v>
      </c>
      <c r="O102" s="19" t="s">
        <v>286</v>
      </c>
      <c r="P102" s="20"/>
      <c r="Q102" s="20"/>
      <c r="R102" s="20"/>
      <c r="S102" s="19" t="s">
        <v>361</v>
      </c>
      <c r="T102"/>
    </row>
    <row r="103" spans="2:20" s="21" customFormat="1" hidden="1" outlineLevel="1">
      <c r="B103" s="19" t="s">
        <v>288</v>
      </c>
      <c r="C103" s="24" t="s">
        <v>204</v>
      </c>
      <c r="O103" s="19" t="s">
        <v>287</v>
      </c>
      <c r="P103" s="20"/>
      <c r="Q103" s="20"/>
      <c r="R103" s="20"/>
      <c r="S103" s="19" t="s">
        <v>363</v>
      </c>
      <c r="T103"/>
    </row>
    <row r="104" spans="2:20" s="21" customFormat="1" hidden="1" outlineLevel="1">
      <c r="B104" s="19" t="s">
        <v>294</v>
      </c>
      <c r="C104" s="24" t="s">
        <v>209</v>
      </c>
      <c r="O104" s="19" t="s">
        <v>288</v>
      </c>
      <c r="P104" s="20"/>
      <c r="Q104" s="20"/>
      <c r="R104" s="20"/>
      <c r="S104" s="19" t="s">
        <v>364</v>
      </c>
      <c r="T104"/>
    </row>
    <row r="105" spans="2:20" s="21" customFormat="1" hidden="1" outlineLevel="1">
      <c r="B105" s="19" t="s">
        <v>291</v>
      </c>
      <c r="C105" s="24" t="s">
        <v>215</v>
      </c>
      <c r="O105" s="19" t="s">
        <v>294</v>
      </c>
      <c r="P105" s="20"/>
      <c r="Q105" s="20"/>
      <c r="R105" s="20"/>
      <c r="S105" s="19" t="s">
        <v>365</v>
      </c>
      <c r="T105"/>
    </row>
    <row r="106" spans="2:20" s="21" customFormat="1" hidden="1" outlineLevel="1">
      <c r="B106" s="19" t="s">
        <v>292</v>
      </c>
      <c r="C106" s="24" t="s">
        <v>215</v>
      </c>
      <c r="O106" s="19" t="s">
        <v>291</v>
      </c>
      <c r="P106" s="20"/>
      <c r="Q106" s="20"/>
      <c r="R106" s="20"/>
      <c r="S106" s="19" t="s">
        <v>366</v>
      </c>
      <c r="T106"/>
    </row>
    <row r="107" spans="2:20" s="21" customFormat="1" hidden="1" outlineLevel="1">
      <c r="B107" s="19" t="s">
        <v>293</v>
      </c>
      <c r="C107" s="24" t="s">
        <v>215</v>
      </c>
      <c r="O107" s="19" t="s">
        <v>292</v>
      </c>
      <c r="P107" s="20"/>
      <c r="Q107" s="20"/>
      <c r="R107" s="20"/>
      <c r="S107" s="19" t="s">
        <v>344</v>
      </c>
      <c r="T107"/>
    </row>
    <row r="108" spans="2:20" s="21" customFormat="1" hidden="1" outlineLevel="1">
      <c r="B108" s="19" t="s">
        <v>177</v>
      </c>
      <c r="C108" s="24" t="s">
        <v>248</v>
      </c>
      <c r="O108" s="19" t="s">
        <v>293</v>
      </c>
      <c r="P108" s="20"/>
      <c r="Q108" s="20"/>
      <c r="R108" s="20"/>
      <c r="S108" s="19" t="s">
        <v>332</v>
      </c>
      <c r="T108"/>
    </row>
    <row r="109" spans="2:20" s="21" customFormat="1" hidden="1" outlineLevel="1">
      <c r="B109" s="19" t="s">
        <v>178</v>
      </c>
      <c r="C109" s="24" t="s">
        <v>248</v>
      </c>
      <c r="O109" s="20"/>
      <c r="P109" s="20"/>
      <c r="Q109" s="20"/>
      <c r="R109" s="20"/>
      <c r="S109" s="19" t="s">
        <v>333</v>
      </c>
      <c r="T109"/>
    </row>
    <row r="110" spans="2:20" s="21" customFormat="1" hidden="1" outlineLevel="1">
      <c r="B110" s="19" t="s">
        <v>179</v>
      </c>
      <c r="C110" s="24" t="s">
        <v>249</v>
      </c>
      <c r="O110" s="20"/>
      <c r="P110" s="20"/>
      <c r="Q110" s="20"/>
      <c r="R110" s="20"/>
      <c r="S110" s="19" t="s">
        <v>339</v>
      </c>
      <c r="T110"/>
    </row>
    <row r="111" spans="2:20" s="21" customFormat="1" hidden="1" outlineLevel="1">
      <c r="B111" s="19" t="s">
        <v>180</v>
      </c>
      <c r="C111" s="24" t="s">
        <v>253</v>
      </c>
      <c r="O111" s="20"/>
      <c r="P111" s="20"/>
      <c r="Q111" s="20"/>
      <c r="R111" s="20"/>
      <c r="S111" s="19" t="s">
        <v>337</v>
      </c>
      <c r="T111"/>
    </row>
    <row r="112" spans="2:20" s="21" customFormat="1" hidden="1" outlineLevel="1">
      <c r="B112" s="19" t="s">
        <v>181</v>
      </c>
      <c r="C112" s="24" t="s">
        <v>451</v>
      </c>
      <c r="E112" s="21" t="s">
        <v>452</v>
      </c>
      <c r="O112" s="20"/>
      <c r="P112" s="20"/>
      <c r="Q112" s="20"/>
      <c r="R112" s="20"/>
      <c r="S112" s="19" t="s">
        <v>338</v>
      </c>
      <c r="T112"/>
    </row>
    <row r="113" spans="2:20" s="21" customFormat="1" hidden="1" outlineLevel="1">
      <c r="B113" s="19" t="s">
        <v>182</v>
      </c>
      <c r="C113" s="24" t="s">
        <v>253</v>
      </c>
      <c r="O113" s="20"/>
      <c r="P113" s="20"/>
      <c r="Q113" s="20"/>
      <c r="R113" s="20"/>
      <c r="S113" s="19" t="s">
        <v>335</v>
      </c>
      <c r="T113"/>
    </row>
    <row r="114" spans="2:20" s="21" customFormat="1" hidden="1" outlineLevel="1">
      <c r="B114" s="19" t="s">
        <v>183</v>
      </c>
      <c r="C114" s="24" t="s">
        <v>253</v>
      </c>
      <c r="O114" s="20"/>
      <c r="P114" s="20"/>
      <c r="Q114" s="20"/>
      <c r="R114" s="20"/>
      <c r="S114" s="19" t="s">
        <v>336</v>
      </c>
      <c r="T114"/>
    </row>
    <row r="115" spans="2:20" s="21" customFormat="1" hidden="1" outlineLevel="1">
      <c r="B115" s="19" t="s">
        <v>184</v>
      </c>
      <c r="C115" s="24" t="s">
        <v>480</v>
      </c>
      <c r="E115" s="21" t="s">
        <v>481</v>
      </c>
      <c r="O115" s="20"/>
      <c r="P115" s="20"/>
      <c r="Q115" s="20"/>
      <c r="R115" s="20"/>
      <c r="S115" s="19" t="s">
        <v>334</v>
      </c>
      <c r="T115"/>
    </row>
    <row r="116" spans="2:20" s="21" customFormat="1" hidden="1" outlineLevel="1">
      <c r="B116" s="19" t="s">
        <v>185</v>
      </c>
      <c r="C116" s="24" t="s">
        <v>252</v>
      </c>
      <c r="O116" s="20"/>
      <c r="P116" s="20"/>
      <c r="Q116" s="20"/>
      <c r="R116" s="20"/>
      <c r="S116" s="19" t="s">
        <v>340</v>
      </c>
      <c r="T116"/>
    </row>
    <row r="117" spans="2:20" s="21" customFormat="1" ht="9.5" hidden="1" outlineLevel="1">
      <c r="B117" s="19" t="s">
        <v>186</v>
      </c>
      <c r="C117" s="24" t="s">
        <v>449</v>
      </c>
    </row>
    <row r="118" spans="2:20" s="21" customFormat="1" ht="9.5" hidden="1" outlineLevel="1">
      <c r="B118" s="19" t="s">
        <v>97</v>
      </c>
      <c r="C118" s="24" t="s">
        <v>249</v>
      </c>
    </row>
    <row r="119" spans="2:20" s="21" customFormat="1" ht="9.5" hidden="1" outlineLevel="1">
      <c r="B119" s="19" t="s">
        <v>98</v>
      </c>
      <c r="C119" s="24" t="s">
        <v>251</v>
      </c>
    </row>
    <row r="120" spans="2:20" s="21" customFormat="1" ht="9.5" hidden="1" outlineLevel="1">
      <c r="B120" s="19" t="s">
        <v>99</v>
      </c>
      <c r="C120" s="24" t="s">
        <v>249</v>
      </c>
    </row>
    <row r="121" spans="2:20" s="21" customFormat="1" ht="9.5" hidden="1" outlineLevel="1">
      <c r="B121" s="19" t="s">
        <v>100</v>
      </c>
      <c r="C121" s="24" t="s">
        <v>256</v>
      </c>
    </row>
    <row r="122" spans="2:20" s="21" customFormat="1" ht="9.5" hidden="1" outlineLevel="1">
      <c r="B122" s="19" t="s">
        <v>101</v>
      </c>
      <c r="C122" s="24" t="s">
        <v>250</v>
      </c>
    </row>
    <row r="123" spans="2:20" s="21" customFormat="1" ht="9.5" hidden="1" outlineLevel="1">
      <c r="B123" s="19" t="s">
        <v>102</v>
      </c>
      <c r="C123" s="24" t="s">
        <v>254</v>
      </c>
    </row>
    <row r="124" spans="2:20" s="21" customFormat="1" ht="9.5" hidden="1" outlineLevel="1">
      <c r="B124" s="19" t="s">
        <v>103</v>
      </c>
      <c r="C124" s="24" t="s">
        <v>250</v>
      </c>
    </row>
    <row r="125" spans="2:20" s="21" customFormat="1" ht="9.5" hidden="1" outlineLevel="1">
      <c r="B125" s="19" t="s">
        <v>104</v>
      </c>
      <c r="C125" s="24" t="s">
        <v>255</v>
      </c>
      <c r="E125" s="21" t="s">
        <v>397</v>
      </c>
    </row>
    <row r="126" spans="2:20" s="21" customFormat="1" ht="9.5" hidden="1" outlineLevel="1">
      <c r="B126" s="19" t="s">
        <v>105</v>
      </c>
      <c r="C126" s="24" t="s">
        <v>450</v>
      </c>
    </row>
    <row r="127" spans="2:20" s="21" customFormat="1" ht="9.5" hidden="1" outlineLevel="1">
      <c r="B127" s="19" t="s">
        <v>106</v>
      </c>
      <c r="C127" s="24" t="s">
        <v>254</v>
      </c>
    </row>
    <row r="128" spans="2:20" s="21" customFormat="1" ht="9.5" hidden="1" outlineLevel="1">
      <c r="B128" s="19" t="s">
        <v>107</v>
      </c>
      <c r="C128" s="24" t="s">
        <v>254</v>
      </c>
    </row>
    <row r="129" spans="2:5" s="21" customFormat="1" ht="9.5" hidden="1" outlineLevel="1">
      <c r="B129" s="19" t="s">
        <v>108</v>
      </c>
      <c r="C129" s="24" t="s">
        <v>251</v>
      </c>
    </row>
    <row r="130" spans="2:5" s="21" customFormat="1" ht="9.5" hidden="1" outlineLevel="1">
      <c r="B130" s="19" t="s">
        <v>296</v>
      </c>
      <c r="C130" s="24" t="s">
        <v>251</v>
      </c>
    </row>
    <row r="131" spans="2:5" s="21" customFormat="1" ht="9.5" hidden="1" outlineLevel="1">
      <c r="B131" s="19" t="s">
        <v>295</v>
      </c>
      <c r="C131" s="24" t="s">
        <v>251</v>
      </c>
    </row>
    <row r="132" spans="2:5" s="21" customFormat="1" ht="9.5" hidden="1" outlineLevel="1">
      <c r="B132" s="19" t="s">
        <v>297</v>
      </c>
      <c r="C132" s="24" t="s">
        <v>254</v>
      </c>
    </row>
    <row r="133" spans="2:5" s="21" customFormat="1" ht="9.5" hidden="1" outlineLevel="1">
      <c r="B133" s="19" t="s">
        <v>147</v>
      </c>
      <c r="C133" s="24" t="s">
        <v>575</v>
      </c>
      <c r="E133" s="21" t="s">
        <v>398</v>
      </c>
    </row>
    <row r="134" spans="2:5" s="21" customFormat="1" ht="9.5" hidden="1" outlineLevel="1">
      <c r="B134" s="19" t="s">
        <v>148</v>
      </c>
      <c r="C134" s="24" t="s">
        <v>262</v>
      </c>
    </row>
    <row r="135" spans="2:5" s="21" customFormat="1" ht="9.5" hidden="1" outlineLevel="1">
      <c r="B135" s="19" t="s">
        <v>149</v>
      </c>
      <c r="C135" s="24" t="s">
        <v>261</v>
      </c>
    </row>
    <row r="136" spans="2:5" s="21" customFormat="1" ht="9.5" hidden="1" outlineLevel="1">
      <c r="B136" s="19" t="s">
        <v>150</v>
      </c>
      <c r="C136" s="24" t="s">
        <v>259</v>
      </c>
    </row>
    <row r="137" spans="2:5" s="21" customFormat="1" ht="9.5" hidden="1" outlineLevel="1">
      <c r="B137" s="19" t="s">
        <v>151</v>
      </c>
      <c r="C137" s="24" t="s">
        <v>263</v>
      </c>
    </row>
    <row r="138" spans="2:5" s="21" customFormat="1" ht="9.5" hidden="1" outlineLevel="1">
      <c r="B138" s="19" t="s">
        <v>152</v>
      </c>
      <c r="C138" s="24" t="s">
        <v>264</v>
      </c>
    </row>
    <row r="139" spans="2:5" s="21" customFormat="1" ht="9.5" hidden="1" outlineLevel="1">
      <c r="B139" s="19" t="s">
        <v>153</v>
      </c>
      <c r="C139" s="24" t="s">
        <v>456</v>
      </c>
    </row>
    <row r="140" spans="2:5" s="21" customFormat="1" ht="9.5" hidden="1" outlineLevel="1">
      <c r="B140" s="19" t="s">
        <v>154</v>
      </c>
      <c r="C140" s="24" t="s">
        <v>260</v>
      </c>
    </row>
    <row r="141" spans="2:5" s="21" customFormat="1" ht="9.5" hidden="1" outlineLevel="1">
      <c r="B141" s="19" t="s">
        <v>155</v>
      </c>
      <c r="C141" s="24" t="s">
        <v>264</v>
      </c>
    </row>
    <row r="142" spans="2:5" s="21" customFormat="1" ht="9.5" hidden="1" outlineLevel="1">
      <c r="B142" s="19" t="s">
        <v>156</v>
      </c>
      <c r="C142" s="24" t="s">
        <v>261</v>
      </c>
    </row>
    <row r="143" spans="2:5" s="21" customFormat="1" ht="9.5" hidden="1" outlineLevel="1">
      <c r="B143" s="19" t="s">
        <v>157</v>
      </c>
      <c r="C143" s="24" t="s">
        <v>260</v>
      </c>
    </row>
    <row r="144" spans="2:5" s="21" customFormat="1" ht="9.5" hidden="1" outlineLevel="1">
      <c r="B144" s="19" t="s">
        <v>158</v>
      </c>
      <c r="C144" s="24" t="s">
        <v>263</v>
      </c>
    </row>
    <row r="145" spans="2:5" s="21" customFormat="1" ht="9.5" hidden="1" outlineLevel="1">
      <c r="B145" s="19" t="s">
        <v>159</v>
      </c>
      <c r="C145" s="24" t="s">
        <v>453</v>
      </c>
    </row>
    <row r="146" spans="2:5" s="21" customFormat="1" ht="9.5" hidden="1" outlineLevel="1">
      <c r="B146" s="19" t="s">
        <v>160</v>
      </c>
      <c r="C146" s="24" t="s">
        <v>258</v>
      </c>
    </row>
    <row r="147" spans="2:5" s="21" customFormat="1" ht="9.5" hidden="1" outlineLevel="1">
      <c r="B147" s="19" t="s">
        <v>308</v>
      </c>
      <c r="C147" s="24" t="s">
        <v>263</v>
      </c>
    </row>
    <row r="148" spans="2:5" s="21" customFormat="1" ht="9.5" hidden="1" outlineLevel="1">
      <c r="B148" s="19" t="s">
        <v>309</v>
      </c>
      <c r="C148" s="24" t="s">
        <v>263</v>
      </c>
    </row>
    <row r="149" spans="2:5" s="21" customFormat="1" ht="9.5" hidden="1" outlineLevel="1">
      <c r="B149" s="19" t="s">
        <v>305</v>
      </c>
      <c r="C149" s="24" t="s">
        <v>262</v>
      </c>
    </row>
    <row r="150" spans="2:5" s="21" customFormat="1" ht="9.5" hidden="1" outlineLevel="1">
      <c r="B150" s="19" t="s">
        <v>306</v>
      </c>
      <c r="C150" s="24" t="s">
        <v>263</v>
      </c>
    </row>
    <row r="151" spans="2:5" s="21" customFormat="1" ht="9.5" hidden="1" outlineLevel="1">
      <c r="B151" s="19" t="s">
        <v>307</v>
      </c>
      <c r="C151" s="24" t="s">
        <v>263</v>
      </c>
    </row>
    <row r="152" spans="2:5" s="21" customFormat="1" ht="9.5" hidden="1" outlineLevel="1">
      <c r="B152" s="19" t="s">
        <v>298</v>
      </c>
      <c r="C152" s="24" t="s">
        <v>259</v>
      </c>
    </row>
    <row r="153" spans="2:5" s="21" customFormat="1" ht="9.5" hidden="1" outlineLevel="1">
      <c r="B153" s="19" t="s">
        <v>299</v>
      </c>
      <c r="C153" s="24" t="s">
        <v>259</v>
      </c>
    </row>
    <row r="154" spans="2:5" s="21" customFormat="1" ht="9.5" hidden="1" outlineLevel="1">
      <c r="B154" s="19" t="s">
        <v>300</v>
      </c>
      <c r="C154" s="24" t="s">
        <v>457</v>
      </c>
    </row>
    <row r="155" spans="2:5" s="21" customFormat="1" ht="9.5" hidden="1" outlineLevel="1">
      <c r="B155" s="19" t="s">
        <v>302</v>
      </c>
      <c r="C155" s="24" t="s">
        <v>261</v>
      </c>
    </row>
    <row r="156" spans="2:5" s="21" customFormat="1" ht="9.5" hidden="1" outlineLevel="1">
      <c r="B156" s="19" t="s">
        <v>303</v>
      </c>
      <c r="C156" s="24" t="s">
        <v>261</v>
      </c>
    </row>
    <row r="157" spans="2:5" s="21" customFormat="1" ht="9.5" hidden="1" outlineLevel="1">
      <c r="B157" s="19" t="s">
        <v>301</v>
      </c>
      <c r="C157" s="24" t="s">
        <v>259</v>
      </c>
    </row>
    <row r="158" spans="2:5" s="21" customFormat="1" ht="9.5" hidden="1" outlineLevel="1">
      <c r="B158" s="19" t="s">
        <v>304</v>
      </c>
      <c r="C158" s="24" t="s">
        <v>454</v>
      </c>
      <c r="E158" s="21" t="s">
        <v>455</v>
      </c>
    </row>
    <row r="159" spans="2:5" s="21" customFormat="1" ht="9.5" hidden="1" outlineLevel="1">
      <c r="B159" s="19" t="s">
        <v>310</v>
      </c>
      <c r="C159" s="24" t="s">
        <v>260</v>
      </c>
    </row>
    <row r="160" spans="2:5" s="21" customFormat="1" ht="9.5" hidden="1" outlineLevel="1">
      <c r="B160" s="19" t="s">
        <v>76</v>
      </c>
      <c r="C160" s="24" t="s">
        <v>265</v>
      </c>
      <c r="E160" s="21" t="s">
        <v>399</v>
      </c>
    </row>
    <row r="161" spans="2:5" s="21" customFormat="1" ht="9.5" hidden="1" outlineLevel="1">
      <c r="B161" s="19" t="s">
        <v>77</v>
      </c>
      <c r="C161" s="24" t="s">
        <v>270</v>
      </c>
    </row>
    <row r="162" spans="2:5" s="21" customFormat="1" ht="9.5" hidden="1" outlineLevel="1">
      <c r="B162" s="19" t="s">
        <v>78</v>
      </c>
      <c r="C162" s="24" t="s">
        <v>274</v>
      </c>
    </row>
    <row r="163" spans="2:5" s="21" customFormat="1" ht="9.5" hidden="1" outlineLevel="1">
      <c r="B163" s="19" t="s">
        <v>79</v>
      </c>
      <c r="C163" s="24" t="s">
        <v>275</v>
      </c>
    </row>
    <row r="164" spans="2:5" s="21" customFormat="1" ht="9.5" hidden="1" outlineLevel="1">
      <c r="B164" s="19" t="s">
        <v>80</v>
      </c>
      <c r="C164" s="24" t="s">
        <v>273</v>
      </c>
    </row>
    <row r="165" spans="2:5" s="21" customFormat="1" ht="9.5" hidden="1" outlineLevel="1">
      <c r="B165" s="19" t="s">
        <v>81</v>
      </c>
      <c r="C165" s="24" t="s">
        <v>277</v>
      </c>
    </row>
    <row r="166" spans="2:5" s="21" customFormat="1" ht="9.5" hidden="1" outlineLevel="1">
      <c r="B166" s="19" t="s">
        <v>82</v>
      </c>
      <c r="C166" s="24" t="s">
        <v>273</v>
      </c>
    </row>
    <row r="167" spans="2:5" s="21" customFormat="1" ht="9.5" hidden="1" outlineLevel="1">
      <c r="B167" s="19" t="s">
        <v>83</v>
      </c>
      <c r="C167" s="24" t="s">
        <v>276</v>
      </c>
      <c r="E167" s="21" t="s">
        <v>400</v>
      </c>
    </row>
    <row r="168" spans="2:5" s="21" customFormat="1" ht="9.5" hidden="1" outlineLevel="1">
      <c r="B168" s="19" t="s">
        <v>84</v>
      </c>
      <c r="C168" s="24" t="s">
        <v>271</v>
      </c>
      <c r="E168" s="21" t="s">
        <v>401</v>
      </c>
    </row>
    <row r="169" spans="2:5" s="21" customFormat="1" ht="9.5" hidden="1" outlineLevel="1">
      <c r="B169" s="19" t="s">
        <v>85</v>
      </c>
      <c r="C169" s="24" t="s">
        <v>277</v>
      </c>
    </row>
    <row r="170" spans="2:5" s="21" customFormat="1" ht="9.5" hidden="1" outlineLevel="1">
      <c r="B170" s="19" t="s">
        <v>86</v>
      </c>
      <c r="C170" s="24" t="s">
        <v>272</v>
      </c>
    </row>
    <row r="171" spans="2:5" s="21" customFormat="1" ht="9.5" hidden="1" outlineLevel="1">
      <c r="B171" s="19" t="s">
        <v>87</v>
      </c>
      <c r="C171" s="24" t="s">
        <v>275</v>
      </c>
    </row>
    <row r="172" spans="2:5" s="21" customFormat="1" ht="9.5" hidden="1" outlineLevel="1">
      <c r="B172" s="19" t="s">
        <v>88</v>
      </c>
      <c r="C172" s="24" t="s">
        <v>269</v>
      </c>
    </row>
    <row r="173" spans="2:5" s="21" customFormat="1" ht="9.5" hidden="1" outlineLevel="1">
      <c r="B173" s="19" t="s">
        <v>89</v>
      </c>
      <c r="C173" s="24" t="s">
        <v>276</v>
      </c>
      <c r="E173" s="21" t="s">
        <v>402</v>
      </c>
    </row>
    <row r="174" spans="2:5" s="21" customFormat="1" ht="9.5" hidden="1" outlineLevel="1">
      <c r="B174" s="19" t="s">
        <v>90</v>
      </c>
      <c r="C174" s="24" t="s">
        <v>268</v>
      </c>
      <c r="E174" s="21" t="s">
        <v>403</v>
      </c>
    </row>
    <row r="175" spans="2:5" s="21" customFormat="1" ht="9.5" hidden="1" outlineLevel="1">
      <c r="B175" s="19" t="s">
        <v>91</v>
      </c>
      <c r="C175" s="24" t="s">
        <v>266</v>
      </c>
      <c r="E175" s="21" t="s">
        <v>404</v>
      </c>
    </row>
    <row r="176" spans="2:5" s="21" customFormat="1" ht="9.5" hidden="1" outlineLevel="1">
      <c r="B176" s="19" t="s">
        <v>92</v>
      </c>
      <c r="C176" s="24" t="s">
        <v>274</v>
      </c>
    </row>
    <row r="177" spans="2:5" s="21" customFormat="1" ht="9.5" hidden="1" outlineLevel="1">
      <c r="B177" s="19" t="s">
        <v>93</v>
      </c>
      <c r="C177" s="24" t="s">
        <v>267</v>
      </c>
    </row>
    <row r="178" spans="2:5" s="21" customFormat="1" ht="9.5" hidden="1" outlineLevel="1">
      <c r="B178" s="19" t="s">
        <v>94</v>
      </c>
      <c r="C178" s="24" t="s">
        <v>463</v>
      </c>
    </row>
    <row r="179" spans="2:5" s="21" customFormat="1" ht="9.5" hidden="1" outlineLevel="1">
      <c r="B179" s="19" t="s">
        <v>95</v>
      </c>
      <c r="C179" s="24" t="s">
        <v>576</v>
      </c>
    </row>
    <row r="180" spans="2:5" s="21" customFormat="1" ht="9.5" hidden="1" outlineLevel="1">
      <c r="B180" s="19" t="s">
        <v>96</v>
      </c>
      <c r="C180" s="24" t="s">
        <v>270</v>
      </c>
    </row>
    <row r="181" spans="2:5" s="21" customFormat="1" ht="9.5" hidden="1" outlineLevel="1">
      <c r="B181" s="19" t="s">
        <v>312</v>
      </c>
      <c r="C181" s="24" t="s">
        <v>269</v>
      </c>
    </row>
    <row r="182" spans="2:5" s="21" customFormat="1" ht="9.5" hidden="1" outlineLevel="1">
      <c r="B182" s="19" t="s">
        <v>313</v>
      </c>
      <c r="C182" s="24" t="s">
        <v>269</v>
      </c>
    </row>
    <row r="183" spans="2:5" s="21" customFormat="1" ht="9.5" hidden="1" outlineLevel="1">
      <c r="B183" s="19" t="s">
        <v>319</v>
      </c>
      <c r="C183" s="24" t="s">
        <v>270</v>
      </c>
    </row>
    <row r="184" spans="2:5" s="21" customFormat="1" ht="9.5" hidden="1" outlineLevel="1">
      <c r="B184" s="19" t="s">
        <v>318</v>
      </c>
      <c r="C184" s="24" t="s">
        <v>270</v>
      </c>
    </row>
    <row r="185" spans="2:5" s="21" customFormat="1" ht="9.5" hidden="1" outlineLevel="1">
      <c r="B185" s="19" t="s">
        <v>317</v>
      </c>
      <c r="C185" s="24" t="s">
        <v>270</v>
      </c>
    </row>
    <row r="186" spans="2:5" s="21" customFormat="1" ht="9.5" hidden="1" outlineLevel="1">
      <c r="B186" s="19" t="s">
        <v>315</v>
      </c>
      <c r="C186" s="24" t="s">
        <v>459</v>
      </c>
      <c r="E186" s="21" t="s">
        <v>460</v>
      </c>
    </row>
    <row r="187" spans="2:5" s="21" customFormat="1" ht="9.5" hidden="1" outlineLevel="1">
      <c r="B187" s="19" t="s">
        <v>316</v>
      </c>
      <c r="C187" s="24" t="s">
        <v>270</v>
      </c>
    </row>
    <row r="188" spans="2:5" s="21" customFormat="1" ht="9.5" hidden="1" outlineLevel="1">
      <c r="B188" s="19" t="s">
        <v>314</v>
      </c>
      <c r="C188" s="24" t="s">
        <v>270</v>
      </c>
    </row>
    <row r="189" spans="2:5" s="21" customFormat="1" ht="9.5" hidden="1" outlineLevel="1">
      <c r="B189" s="19" t="s">
        <v>321</v>
      </c>
      <c r="C189" s="24" t="s">
        <v>458</v>
      </c>
    </row>
    <row r="190" spans="2:5" s="21" customFormat="1" ht="9.5" hidden="1" outlineLevel="1">
      <c r="B190" s="19" t="s">
        <v>322</v>
      </c>
      <c r="C190" s="24" t="s">
        <v>458</v>
      </c>
    </row>
    <row r="191" spans="2:5" s="21" customFormat="1" ht="9.5" hidden="1" outlineLevel="1">
      <c r="B191" s="19" t="s">
        <v>320</v>
      </c>
      <c r="C191" s="24" t="s">
        <v>458</v>
      </c>
    </row>
    <row r="192" spans="2:5" s="21" customFormat="1" ht="9.5" hidden="1" outlineLevel="1">
      <c r="B192" s="19" t="s">
        <v>311</v>
      </c>
      <c r="C192" s="24" t="s">
        <v>267</v>
      </c>
    </row>
    <row r="193" spans="2:27" s="21" customFormat="1" ht="9.5" hidden="1" outlineLevel="1">
      <c r="B193" s="19" t="s">
        <v>325</v>
      </c>
      <c r="C193" s="24" t="s">
        <v>272</v>
      </c>
    </row>
    <row r="194" spans="2:27" s="21" customFormat="1" ht="9.5" hidden="1" outlineLevel="1">
      <c r="B194" s="19" t="s">
        <v>330</v>
      </c>
      <c r="C194" s="24" t="s">
        <v>273</v>
      </c>
    </row>
    <row r="195" spans="2:27" s="21" customFormat="1" ht="9.5" hidden="1" outlineLevel="1">
      <c r="B195" s="19" t="s">
        <v>324</v>
      </c>
      <c r="C195" s="24" t="s">
        <v>272</v>
      </c>
    </row>
    <row r="196" spans="2:27" s="21" customFormat="1" ht="9.5" hidden="1" outlineLevel="1">
      <c r="B196" s="19" t="s">
        <v>329</v>
      </c>
      <c r="C196" s="24" t="s">
        <v>272</v>
      </c>
    </row>
    <row r="197" spans="2:27" s="21" customFormat="1" ht="9.5" hidden="1" outlineLevel="1">
      <c r="B197" s="19" t="s">
        <v>328</v>
      </c>
      <c r="C197" s="24" t="s">
        <v>278</v>
      </c>
      <c r="E197" s="21" t="s">
        <v>405</v>
      </c>
    </row>
    <row r="198" spans="2:27" s="21" customFormat="1" ht="9.5" hidden="1" outlineLevel="1">
      <c r="B198" s="19" t="s">
        <v>327</v>
      </c>
      <c r="C198" s="24" t="s">
        <v>272</v>
      </c>
    </row>
    <row r="199" spans="2:27" s="21" customFormat="1" ht="9.5" hidden="1" outlineLevel="1">
      <c r="B199" s="19" t="s">
        <v>326</v>
      </c>
      <c r="C199" s="24" t="s">
        <v>272</v>
      </c>
    </row>
    <row r="200" spans="2:27" s="21" customFormat="1" ht="9.5" hidden="1" outlineLevel="1">
      <c r="B200" s="19" t="s">
        <v>323</v>
      </c>
      <c r="C200" s="24" t="s">
        <v>272</v>
      </c>
    </row>
    <row r="201" spans="2:27" s="21" customFormat="1" hidden="1" outlineLevel="1">
      <c r="B201" s="19" t="s">
        <v>331</v>
      </c>
      <c r="C201" s="24" t="s">
        <v>274</v>
      </c>
      <c r="W201"/>
      <c r="X201"/>
      <c r="Y201"/>
      <c r="Z201"/>
      <c r="AA201"/>
    </row>
    <row r="202" spans="2:27" s="21" customFormat="1" hidden="1" outlineLevel="1">
      <c r="B202" s="19" t="s">
        <v>57</v>
      </c>
      <c r="C202" s="24" t="s">
        <v>234</v>
      </c>
      <c r="E202" s="21" t="s">
        <v>406</v>
      </c>
      <c r="W202"/>
      <c r="X202"/>
      <c r="Y202"/>
      <c r="Z202"/>
      <c r="AA202"/>
    </row>
    <row r="203" spans="2:27" s="21" customFormat="1" hidden="1" outlineLevel="1">
      <c r="B203" s="19" t="s">
        <v>58</v>
      </c>
      <c r="C203" s="24" t="s">
        <v>243</v>
      </c>
      <c r="E203" s="21" t="s">
        <v>407</v>
      </c>
      <c r="W203"/>
      <c r="X203"/>
      <c r="Y203"/>
      <c r="Z203"/>
      <c r="AA203"/>
    </row>
    <row r="204" spans="2:27" s="21" customFormat="1" hidden="1" outlineLevel="1">
      <c r="B204" s="19" t="s">
        <v>59</v>
      </c>
      <c r="C204" s="24" t="s">
        <v>238</v>
      </c>
      <c r="W204"/>
      <c r="X204"/>
      <c r="Y204"/>
      <c r="Z204"/>
      <c r="AA204"/>
    </row>
    <row r="205" spans="2:27" s="21" customFormat="1" hidden="1" outlineLevel="1">
      <c r="B205" s="19" t="s">
        <v>60</v>
      </c>
      <c r="C205" s="24" t="s">
        <v>245</v>
      </c>
      <c r="W205"/>
      <c r="X205"/>
      <c r="Y205"/>
      <c r="Z205"/>
      <c r="AA205"/>
    </row>
    <row r="206" spans="2:27" s="21" customFormat="1" hidden="1" outlineLevel="1">
      <c r="B206" s="19" t="s">
        <v>61</v>
      </c>
      <c r="C206" s="24" t="s">
        <v>246</v>
      </c>
      <c r="W206"/>
      <c r="X206"/>
      <c r="Y206"/>
      <c r="Z206"/>
      <c r="AA206"/>
    </row>
    <row r="207" spans="2:27" s="21" customFormat="1" hidden="1" outlineLevel="1">
      <c r="B207" s="19" t="s">
        <v>62</v>
      </c>
      <c r="C207" s="24" t="s">
        <v>245</v>
      </c>
      <c r="W207"/>
      <c r="X207"/>
      <c r="Y207"/>
      <c r="Z207"/>
      <c r="AA207"/>
    </row>
    <row r="208" spans="2:27" s="21" customFormat="1" hidden="1" outlineLevel="1">
      <c r="B208" s="19" t="s">
        <v>63</v>
      </c>
      <c r="C208" s="24" t="s">
        <v>235</v>
      </c>
      <c r="W208"/>
      <c r="X208"/>
      <c r="Y208"/>
      <c r="Z208"/>
      <c r="AA208"/>
    </row>
    <row r="209" spans="2:27" s="21" customFormat="1" hidden="1" outlineLevel="1">
      <c r="B209" s="19" t="s">
        <v>64</v>
      </c>
      <c r="C209" s="24" t="s">
        <v>240</v>
      </c>
      <c r="W209"/>
      <c r="X209"/>
      <c r="Y209"/>
      <c r="Z209"/>
      <c r="AA209"/>
    </row>
    <row r="210" spans="2:27" s="21" customFormat="1" hidden="1" outlineLevel="1">
      <c r="B210" s="19" t="s">
        <v>65</v>
      </c>
      <c r="C210" s="24" t="s">
        <v>247</v>
      </c>
      <c r="W210"/>
      <c r="X210"/>
      <c r="Y210"/>
      <c r="Z210"/>
      <c r="AA210"/>
    </row>
    <row r="211" spans="2:27" s="21" customFormat="1" hidden="1" outlineLevel="1">
      <c r="B211" s="19" t="s">
        <v>66</v>
      </c>
      <c r="C211" s="24" t="s">
        <v>247</v>
      </c>
      <c r="W211"/>
      <c r="X211"/>
      <c r="Y211"/>
      <c r="Z211"/>
      <c r="AA211"/>
    </row>
    <row r="212" spans="2:27" s="21" customFormat="1" hidden="1" outlineLevel="1">
      <c r="B212" s="19" t="s">
        <v>67</v>
      </c>
      <c r="C212" s="24" t="s">
        <v>236</v>
      </c>
      <c r="W212"/>
      <c r="X212"/>
      <c r="Y212"/>
      <c r="Z212"/>
      <c r="AA212"/>
    </row>
    <row r="213" spans="2:27" s="21" customFormat="1" hidden="1" outlineLevel="1">
      <c r="B213" s="19" t="s">
        <v>68</v>
      </c>
      <c r="C213" s="24" t="s">
        <v>465</v>
      </c>
      <c r="W213"/>
      <c r="X213"/>
      <c r="Y213"/>
      <c r="Z213"/>
      <c r="AA213"/>
    </row>
    <row r="214" spans="2:27" s="21" customFormat="1" hidden="1" outlineLevel="1">
      <c r="B214" s="19" t="s">
        <v>69</v>
      </c>
      <c r="C214" s="24" t="s">
        <v>236</v>
      </c>
      <c r="W214"/>
      <c r="X214"/>
      <c r="Y214"/>
      <c r="Z214"/>
      <c r="AA214"/>
    </row>
    <row r="215" spans="2:27" s="21" customFormat="1" hidden="1" outlineLevel="1">
      <c r="B215" s="19" t="s">
        <v>70</v>
      </c>
      <c r="C215" s="24" t="s">
        <v>245</v>
      </c>
      <c r="W215"/>
      <c r="X215"/>
      <c r="Y215"/>
      <c r="Z215"/>
      <c r="AA215"/>
    </row>
    <row r="216" spans="2:27" s="21" customFormat="1" hidden="1" outlineLevel="1">
      <c r="B216" s="19" t="s">
        <v>71</v>
      </c>
      <c r="C216" s="24" t="s">
        <v>241</v>
      </c>
      <c r="E216" s="21" t="s">
        <v>409</v>
      </c>
      <c r="W216"/>
      <c r="X216"/>
      <c r="Y216"/>
      <c r="Z216"/>
      <c r="AA216"/>
    </row>
    <row r="217" spans="2:27" s="21" customFormat="1" hidden="1" outlineLevel="1">
      <c r="B217" s="19" t="s">
        <v>72</v>
      </c>
      <c r="C217" s="24" t="s">
        <v>240</v>
      </c>
      <c r="W217"/>
      <c r="X217"/>
      <c r="Y217"/>
      <c r="Z217"/>
      <c r="AA217"/>
    </row>
    <row r="218" spans="2:27" s="21" customFormat="1" hidden="1" outlineLevel="1">
      <c r="B218" s="19" t="s">
        <v>73</v>
      </c>
      <c r="C218" s="24" t="s">
        <v>237</v>
      </c>
      <c r="W218"/>
      <c r="X218"/>
      <c r="Y218"/>
      <c r="Z218"/>
      <c r="AA218"/>
    </row>
    <row r="219" spans="2:27" s="21" customFormat="1" hidden="1" outlineLevel="1">
      <c r="B219" s="19" t="s">
        <v>74</v>
      </c>
      <c r="C219" s="24" t="s">
        <v>239</v>
      </c>
      <c r="E219" s="21" t="s">
        <v>410</v>
      </c>
      <c r="W219"/>
      <c r="X219"/>
      <c r="Y219"/>
      <c r="Z219"/>
      <c r="AA219"/>
    </row>
    <row r="220" spans="2:27" s="21" customFormat="1" hidden="1" outlineLevel="1">
      <c r="B220" s="19" t="s">
        <v>75</v>
      </c>
      <c r="C220" s="24" t="s">
        <v>244</v>
      </c>
      <c r="W220"/>
      <c r="X220"/>
      <c r="Y220"/>
      <c r="Z220"/>
      <c r="AA220"/>
    </row>
    <row r="221" spans="2:27" s="21" customFormat="1" hidden="1" outlineLevel="1">
      <c r="B221" s="19" t="s">
        <v>389</v>
      </c>
      <c r="C221" s="24" t="s">
        <v>240</v>
      </c>
      <c r="W221"/>
      <c r="X221"/>
      <c r="Y221"/>
      <c r="Z221"/>
      <c r="AA221"/>
    </row>
    <row r="222" spans="2:27" s="21" customFormat="1" hidden="1" outlineLevel="1">
      <c r="B222" s="19" t="s">
        <v>347</v>
      </c>
      <c r="C222" s="24" t="s">
        <v>240</v>
      </c>
      <c r="W222"/>
      <c r="X222"/>
      <c r="Y222"/>
      <c r="Z222"/>
      <c r="AA222"/>
    </row>
    <row r="223" spans="2:27" s="21" customFormat="1" hidden="1" outlineLevel="1">
      <c r="B223" s="19" t="s">
        <v>348</v>
      </c>
      <c r="C223" s="24" t="s">
        <v>240</v>
      </c>
      <c r="W223"/>
      <c r="X223"/>
      <c r="Y223"/>
      <c r="Z223"/>
      <c r="AA223"/>
    </row>
    <row r="224" spans="2:27" s="21" customFormat="1" hidden="1" outlineLevel="1">
      <c r="B224" s="19" t="s">
        <v>349</v>
      </c>
      <c r="C224" s="24" t="s">
        <v>240</v>
      </c>
      <c r="W224"/>
      <c r="X224"/>
      <c r="Y224"/>
      <c r="Z224"/>
      <c r="AA224"/>
    </row>
    <row r="225" spans="2:27" s="21" customFormat="1" hidden="1" outlineLevel="1">
      <c r="B225" s="19" t="s">
        <v>350</v>
      </c>
      <c r="C225" s="24" t="s">
        <v>240</v>
      </c>
      <c r="W225"/>
      <c r="X225"/>
      <c r="Y225"/>
      <c r="Z225"/>
      <c r="AA225"/>
    </row>
    <row r="226" spans="2:27" s="21" customFormat="1" hidden="1" outlineLevel="1">
      <c r="B226" s="19" t="s">
        <v>351</v>
      </c>
      <c r="C226" s="24" t="s">
        <v>240</v>
      </c>
      <c r="W226"/>
      <c r="X226"/>
      <c r="Y226"/>
      <c r="Z226"/>
      <c r="AA226"/>
    </row>
    <row r="227" spans="2:27" s="21" customFormat="1" hidden="1" outlineLevel="1">
      <c r="B227" s="19" t="s">
        <v>346</v>
      </c>
      <c r="C227" s="24" t="s">
        <v>462</v>
      </c>
      <c r="W227"/>
      <c r="X227"/>
      <c r="Y227"/>
      <c r="Z227"/>
      <c r="AA227"/>
    </row>
    <row r="228" spans="2:27" s="21" customFormat="1" hidden="1" outlineLevel="1">
      <c r="B228" s="19" t="s">
        <v>345</v>
      </c>
      <c r="C228" s="24" t="s">
        <v>240</v>
      </c>
      <c r="W228"/>
      <c r="X228"/>
      <c r="Y228"/>
      <c r="Z228"/>
      <c r="AA228"/>
    </row>
    <row r="229" spans="2:27" s="21" customFormat="1" hidden="1" outlineLevel="1">
      <c r="B229" s="19" t="s">
        <v>341</v>
      </c>
      <c r="C229" s="24" t="s">
        <v>238</v>
      </c>
      <c r="W229"/>
      <c r="X229"/>
      <c r="Y229"/>
      <c r="Z229"/>
      <c r="AA229"/>
    </row>
    <row r="230" spans="2:27" s="21" customFormat="1" hidden="1" outlineLevel="1">
      <c r="B230" s="19" t="s">
        <v>343</v>
      </c>
      <c r="C230" s="24" t="s">
        <v>238</v>
      </c>
      <c r="W230"/>
      <c r="X230"/>
      <c r="Y230"/>
      <c r="Z230"/>
      <c r="AA230"/>
    </row>
    <row r="231" spans="2:27" s="21" customFormat="1" hidden="1" outlineLevel="1">
      <c r="B231" s="19" t="s">
        <v>342</v>
      </c>
      <c r="C231" s="24" t="s">
        <v>238</v>
      </c>
      <c r="W231"/>
      <c r="X231"/>
      <c r="Y231"/>
      <c r="Z231"/>
      <c r="AA231"/>
    </row>
    <row r="232" spans="2:27" s="21" customFormat="1" hidden="1" outlineLevel="1">
      <c r="B232" s="19" t="s">
        <v>368</v>
      </c>
      <c r="C232" s="24" t="s">
        <v>245</v>
      </c>
      <c r="W232"/>
      <c r="X232"/>
      <c r="Y232"/>
      <c r="Z232"/>
      <c r="AA232"/>
    </row>
    <row r="233" spans="2:27" s="21" customFormat="1" hidden="1" outlineLevel="1">
      <c r="B233" s="19" t="s">
        <v>370</v>
      </c>
      <c r="C233" s="24" t="s">
        <v>245</v>
      </c>
      <c r="W233"/>
      <c r="X233"/>
      <c r="Y233"/>
      <c r="Z233"/>
      <c r="AA233"/>
    </row>
    <row r="234" spans="2:27" s="21" customFormat="1" hidden="1" outlineLevel="1">
      <c r="B234" s="19" t="s">
        <v>369</v>
      </c>
      <c r="C234" s="24" t="s">
        <v>245</v>
      </c>
      <c r="W234"/>
      <c r="X234"/>
      <c r="Y234"/>
      <c r="Z234"/>
      <c r="AA234"/>
    </row>
    <row r="235" spans="2:27" s="21" customFormat="1" hidden="1" outlineLevel="1">
      <c r="B235" s="19" t="s">
        <v>367</v>
      </c>
      <c r="C235" s="24" t="s">
        <v>245</v>
      </c>
      <c r="W235"/>
      <c r="X235"/>
      <c r="Y235"/>
      <c r="Z235"/>
      <c r="AA235"/>
    </row>
    <row r="236" spans="2:27" s="21" customFormat="1" hidden="1" outlineLevel="1">
      <c r="B236" s="19" t="s">
        <v>388</v>
      </c>
      <c r="C236" s="24" t="s">
        <v>247</v>
      </c>
      <c r="W236"/>
      <c r="X236"/>
      <c r="Y236"/>
      <c r="Z236"/>
      <c r="AA236"/>
    </row>
    <row r="237" spans="2:27" s="21" customFormat="1" hidden="1" outlineLevel="1">
      <c r="B237" s="19" t="s">
        <v>384</v>
      </c>
      <c r="C237" s="24" t="s">
        <v>247</v>
      </c>
      <c r="W237"/>
      <c r="X237"/>
      <c r="Y237"/>
      <c r="Z237"/>
      <c r="AA237"/>
    </row>
    <row r="238" spans="2:27" s="21" customFormat="1" hidden="1" outlineLevel="1">
      <c r="B238" s="19" t="s">
        <v>387</v>
      </c>
      <c r="C238" s="24" t="s">
        <v>247</v>
      </c>
      <c r="W238"/>
      <c r="X238"/>
      <c r="Y238"/>
      <c r="Z238"/>
      <c r="AA238"/>
    </row>
    <row r="239" spans="2:27" s="21" customFormat="1" hidden="1" outlineLevel="1">
      <c r="B239" s="19" t="s">
        <v>385</v>
      </c>
      <c r="C239" s="24" t="s">
        <v>247</v>
      </c>
      <c r="W239"/>
      <c r="X239"/>
      <c r="Y239"/>
      <c r="Z239"/>
      <c r="AA239"/>
    </row>
    <row r="240" spans="2:27" s="21" customFormat="1" hidden="1" outlineLevel="1">
      <c r="B240" s="19" t="s">
        <v>386</v>
      </c>
      <c r="C240" s="24" t="s">
        <v>247</v>
      </c>
      <c r="W240"/>
      <c r="X240"/>
      <c r="Y240"/>
      <c r="Z240"/>
      <c r="AA240"/>
    </row>
    <row r="241" spans="2:27" s="21" customFormat="1" hidden="1" outlineLevel="1">
      <c r="B241" s="19" t="s">
        <v>379</v>
      </c>
      <c r="C241" s="24" t="s">
        <v>246</v>
      </c>
      <c r="W241"/>
      <c r="X241"/>
      <c r="Y241"/>
      <c r="Z241"/>
      <c r="AA241"/>
    </row>
    <row r="242" spans="2:27" s="21" customFormat="1" hidden="1" outlineLevel="1">
      <c r="B242" s="19" t="s">
        <v>381</v>
      </c>
      <c r="C242" s="24" t="s">
        <v>246</v>
      </c>
      <c r="W242"/>
      <c r="X242"/>
      <c r="Y242"/>
      <c r="Z242"/>
      <c r="AA242"/>
    </row>
    <row r="243" spans="2:27" s="21" customFormat="1" hidden="1" outlineLevel="1">
      <c r="B243" s="19" t="s">
        <v>383</v>
      </c>
      <c r="C243" s="24" t="s">
        <v>246</v>
      </c>
      <c r="W243"/>
      <c r="X243"/>
      <c r="Y243"/>
      <c r="Z243"/>
      <c r="AA243"/>
    </row>
    <row r="244" spans="2:27" s="21" customFormat="1" hidden="1" outlineLevel="1">
      <c r="B244" s="19" t="s">
        <v>371</v>
      </c>
      <c r="C244" s="24" t="s">
        <v>246</v>
      </c>
      <c r="W244"/>
      <c r="X244"/>
      <c r="Y244"/>
      <c r="Z244"/>
      <c r="AA244"/>
    </row>
    <row r="245" spans="2:27" s="21" customFormat="1" hidden="1" outlineLevel="1">
      <c r="B245" s="19" t="s">
        <v>378</v>
      </c>
      <c r="C245" s="24" t="s">
        <v>246</v>
      </c>
      <c r="W245"/>
      <c r="X245"/>
      <c r="Y245"/>
      <c r="Z245"/>
      <c r="AA245"/>
    </row>
    <row r="246" spans="2:27" s="21" customFormat="1" hidden="1" outlineLevel="1">
      <c r="B246" s="19" t="s">
        <v>377</v>
      </c>
      <c r="C246" s="24" t="s">
        <v>246</v>
      </c>
      <c r="W246"/>
      <c r="X246"/>
      <c r="Y246"/>
      <c r="Z246"/>
      <c r="AA246"/>
    </row>
    <row r="247" spans="2:27" s="21" customFormat="1" hidden="1" outlineLevel="1">
      <c r="B247" s="19" t="s">
        <v>374</v>
      </c>
      <c r="C247" s="24" t="s">
        <v>246</v>
      </c>
      <c r="W247"/>
      <c r="X247"/>
      <c r="Y247"/>
      <c r="Z247"/>
      <c r="AA247"/>
    </row>
    <row r="248" spans="2:27" s="21" customFormat="1" hidden="1" outlineLevel="1">
      <c r="B248" s="19" t="s">
        <v>372</v>
      </c>
      <c r="C248" s="24" t="s">
        <v>246</v>
      </c>
      <c r="W248"/>
      <c r="X248"/>
      <c r="Y248"/>
      <c r="Z248"/>
      <c r="AA248"/>
    </row>
    <row r="249" spans="2:27" s="21" customFormat="1" hidden="1" outlineLevel="1">
      <c r="B249" s="19" t="s">
        <v>376</v>
      </c>
      <c r="C249" s="24" t="s">
        <v>246</v>
      </c>
      <c r="W249"/>
      <c r="X249"/>
      <c r="Y249"/>
      <c r="Z249"/>
      <c r="AA249"/>
    </row>
    <row r="250" spans="2:27" s="21" customFormat="1" hidden="1" outlineLevel="1">
      <c r="B250" s="19" t="s">
        <v>380</v>
      </c>
      <c r="C250" s="24" t="s">
        <v>246</v>
      </c>
      <c r="W250"/>
      <c r="X250"/>
      <c r="Y250"/>
      <c r="Z250"/>
      <c r="AA250"/>
    </row>
    <row r="251" spans="2:27" s="21" customFormat="1" hidden="1" outlineLevel="1">
      <c r="B251" s="19" t="s">
        <v>375</v>
      </c>
      <c r="C251" s="24" t="s">
        <v>246</v>
      </c>
      <c r="W251"/>
      <c r="X251"/>
      <c r="Y251"/>
      <c r="Z251"/>
      <c r="AA251"/>
    </row>
    <row r="252" spans="2:27" s="21" customFormat="1" hidden="1" outlineLevel="1">
      <c r="B252" s="19" t="s">
        <v>382</v>
      </c>
      <c r="C252" s="24" t="s">
        <v>246</v>
      </c>
      <c r="W252"/>
      <c r="X252"/>
      <c r="Y252"/>
      <c r="Z252"/>
      <c r="AA252"/>
    </row>
    <row r="253" spans="2:27" s="21" customFormat="1" hidden="1" outlineLevel="1">
      <c r="B253" s="19" t="s">
        <v>373</v>
      </c>
      <c r="C253" s="24" t="s">
        <v>246</v>
      </c>
      <c r="W253"/>
      <c r="X253"/>
      <c r="Y253"/>
      <c r="Z253"/>
      <c r="AA253"/>
    </row>
    <row r="254" spans="2:27" s="21" customFormat="1" hidden="1" outlineLevel="1">
      <c r="B254" s="19" t="s">
        <v>354</v>
      </c>
      <c r="C254" s="24" t="s">
        <v>464</v>
      </c>
      <c r="E254" s="21" t="s">
        <v>411</v>
      </c>
      <c r="W254"/>
      <c r="X254"/>
      <c r="Y254"/>
      <c r="Z254"/>
      <c r="AA254"/>
    </row>
    <row r="255" spans="2:27" s="21" customFormat="1" hidden="1" outlineLevel="1">
      <c r="B255" s="19" t="s">
        <v>356</v>
      </c>
      <c r="C255" s="24" t="s">
        <v>464</v>
      </c>
      <c r="E255" s="21" t="s">
        <v>411</v>
      </c>
      <c r="W255"/>
      <c r="X255"/>
      <c r="Y255"/>
      <c r="Z255"/>
      <c r="AA255"/>
    </row>
    <row r="256" spans="2:27" s="21" customFormat="1" hidden="1" outlineLevel="1">
      <c r="B256" s="19" t="s">
        <v>359</v>
      </c>
      <c r="C256" s="24" t="s">
        <v>464</v>
      </c>
      <c r="E256" s="21" t="s">
        <v>411</v>
      </c>
      <c r="W256"/>
      <c r="X256"/>
      <c r="Y256"/>
      <c r="Z256"/>
      <c r="AA256"/>
    </row>
    <row r="257" spans="2:27" s="21" customFormat="1" hidden="1" outlineLevel="1">
      <c r="B257" s="19" t="s">
        <v>357</v>
      </c>
      <c r="C257" s="24" t="s">
        <v>464</v>
      </c>
      <c r="E257" s="21" t="s">
        <v>411</v>
      </c>
      <c r="W257"/>
      <c r="X257"/>
      <c r="Y257"/>
      <c r="Z257"/>
      <c r="AA257"/>
    </row>
    <row r="258" spans="2:27" s="21" customFormat="1" hidden="1" outlineLevel="1">
      <c r="B258" s="19" t="s">
        <v>358</v>
      </c>
      <c r="C258" s="24" t="s">
        <v>464</v>
      </c>
      <c r="E258" s="21" t="s">
        <v>411</v>
      </c>
      <c r="W258"/>
      <c r="X258"/>
      <c r="Y258"/>
      <c r="Z258"/>
      <c r="AA258"/>
    </row>
    <row r="259" spans="2:27" s="21" customFormat="1" hidden="1" outlineLevel="1">
      <c r="B259" s="19" t="s">
        <v>355</v>
      </c>
      <c r="C259" s="24" t="s">
        <v>464</v>
      </c>
      <c r="E259" s="21" t="s">
        <v>411</v>
      </c>
      <c r="W259"/>
      <c r="X259"/>
      <c r="Y259"/>
      <c r="Z259"/>
      <c r="AA259"/>
    </row>
    <row r="260" spans="2:27" s="21" customFormat="1" hidden="1" outlineLevel="1">
      <c r="B260" s="19" t="s">
        <v>360</v>
      </c>
      <c r="C260" s="24" t="s">
        <v>244</v>
      </c>
      <c r="W260"/>
      <c r="X260"/>
      <c r="Y260"/>
      <c r="Z260"/>
      <c r="AA260"/>
    </row>
    <row r="261" spans="2:27" s="21" customFormat="1" hidden="1" outlineLevel="1">
      <c r="B261" s="19" t="s">
        <v>362</v>
      </c>
      <c r="C261" s="24" t="s">
        <v>244</v>
      </c>
      <c r="W261"/>
      <c r="X261"/>
      <c r="Y261"/>
      <c r="Z261"/>
      <c r="AA261"/>
    </row>
    <row r="262" spans="2:27" s="21" customFormat="1" hidden="1" outlineLevel="1">
      <c r="B262" s="19" t="s">
        <v>352</v>
      </c>
      <c r="C262" s="24" t="s">
        <v>242</v>
      </c>
      <c r="W262"/>
      <c r="X262"/>
      <c r="Y262"/>
      <c r="Z262"/>
      <c r="AA262"/>
    </row>
    <row r="263" spans="2:27" s="21" customFormat="1" hidden="1" outlineLevel="1">
      <c r="B263" s="19" t="s">
        <v>353</v>
      </c>
      <c r="C263" s="24" t="s">
        <v>242</v>
      </c>
      <c r="W263"/>
      <c r="X263"/>
      <c r="Y263"/>
      <c r="Z263"/>
      <c r="AA263"/>
    </row>
    <row r="264" spans="2:27" s="21" customFormat="1" hidden="1" outlineLevel="1">
      <c r="B264" s="19" t="s">
        <v>361</v>
      </c>
      <c r="C264" s="24" t="s">
        <v>244</v>
      </c>
      <c r="W264"/>
      <c r="X264"/>
      <c r="Y264"/>
      <c r="Z264"/>
      <c r="AA264"/>
    </row>
    <row r="265" spans="2:27" s="21" customFormat="1" hidden="1" outlineLevel="1">
      <c r="B265" s="19" t="s">
        <v>363</v>
      </c>
      <c r="C265" s="24" t="s">
        <v>465</v>
      </c>
      <c r="E265" s="21" t="s">
        <v>408</v>
      </c>
      <c r="W265"/>
      <c r="X265"/>
      <c r="Y265"/>
      <c r="Z265"/>
      <c r="AA265"/>
    </row>
    <row r="266" spans="2:27" s="21" customFormat="1" hidden="1" outlineLevel="1">
      <c r="B266" s="19" t="s">
        <v>364</v>
      </c>
      <c r="C266" s="24" t="s">
        <v>465</v>
      </c>
      <c r="E266" s="21" t="s">
        <v>408</v>
      </c>
      <c r="W266"/>
      <c r="X266"/>
      <c r="Y266"/>
      <c r="Z266"/>
      <c r="AA266"/>
    </row>
    <row r="267" spans="2:27" s="21" customFormat="1" hidden="1" outlineLevel="1">
      <c r="B267" s="19" t="s">
        <v>365</v>
      </c>
      <c r="C267" s="24" t="s">
        <v>465</v>
      </c>
      <c r="E267" s="21" t="s">
        <v>408</v>
      </c>
      <c r="W267"/>
      <c r="X267"/>
      <c r="Y267"/>
      <c r="Z267"/>
      <c r="AA267"/>
    </row>
    <row r="268" spans="2:27" s="21" customFormat="1" hidden="1" outlineLevel="1">
      <c r="B268" s="19" t="s">
        <v>366</v>
      </c>
      <c r="C268" s="24" t="s">
        <v>465</v>
      </c>
      <c r="E268" s="21" t="s">
        <v>408</v>
      </c>
      <c r="W268"/>
      <c r="X268"/>
      <c r="Y268"/>
      <c r="Z268"/>
      <c r="AA268"/>
    </row>
    <row r="269" spans="2:27" s="21" customFormat="1" hidden="1" outlineLevel="1">
      <c r="B269" s="19" t="s">
        <v>344</v>
      </c>
      <c r="C269" s="24" t="s">
        <v>238</v>
      </c>
      <c r="W269"/>
      <c r="X269"/>
      <c r="Y269"/>
      <c r="Z269"/>
      <c r="AA269"/>
    </row>
    <row r="270" spans="2:27" s="21" customFormat="1" hidden="1" outlineLevel="1">
      <c r="B270" s="19" t="s">
        <v>332</v>
      </c>
      <c r="C270" s="24" t="s">
        <v>235</v>
      </c>
      <c r="W270"/>
      <c r="X270"/>
      <c r="Y270"/>
      <c r="Z270"/>
      <c r="AA270"/>
    </row>
    <row r="271" spans="2:27" s="21" customFormat="1" hidden="1" outlineLevel="1">
      <c r="B271" s="19" t="s">
        <v>333</v>
      </c>
      <c r="C271" s="24" t="s">
        <v>235</v>
      </c>
      <c r="W271"/>
      <c r="X271"/>
      <c r="Y271"/>
      <c r="Z271"/>
      <c r="AA271"/>
    </row>
    <row r="272" spans="2:27" s="21" customFormat="1" hidden="1" outlineLevel="1">
      <c r="B272" s="19" t="s">
        <v>339</v>
      </c>
      <c r="C272" s="24" t="s">
        <v>236</v>
      </c>
      <c r="W272"/>
      <c r="X272"/>
      <c r="Y272"/>
      <c r="Z272"/>
      <c r="AA272"/>
    </row>
    <row r="273" spans="2:27" s="21" customFormat="1" hidden="1" outlineLevel="1">
      <c r="B273" s="19" t="s">
        <v>337</v>
      </c>
      <c r="C273" s="24" t="s">
        <v>236</v>
      </c>
      <c r="W273"/>
      <c r="X273"/>
      <c r="Y273"/>
      <c r="Z273"/>
      <c r="AA273"/>
    </row>
    <row r="274" spans="2:27" s="21" customFormat="1" hidden="1" outlineLevel="1">
      <c r="B274" s="19" t="s">
        <v>338</v>
      </c>
      <c r="C274" s="24" t="s">
        <v>236</v>
      </c>
      <c r="W274"/>
      <c r="X274"/>
      <c r="Y274"/>
      <c r="Z274"/>
      <c r="AA274"/>
    </row>
    <row r="275" spans="2:27" s="21" customFormat="1" hidden="1" outlineLevel="1">
      <c r="B275" s="19" t="s">
        <v>335</v>
      </c>
      <c r="C275" s="24" t="s">
        <v>235</v>
      </c>
      <c r="W275"/>
      <c r="X275"/>
      <c r="Y275"/>
      <c r="Z275"/>
      <c r="AA275"/>
    </row>
    <row r="276" spans="2:27" s="21" customFormat="1" hidden="1" outlineLevel="1">
      <c r="B276" s="19" t="s">
        <v>336</v>
      </c>
      <c r="C276" s="24" t="s">
        <v>235</v>
      </c>
      <c r="W276"/>
      <c r="X276"/>
      <c r="Y276"/>
      <c r="Z276"/>
      <c r="AA276"/>
    </row>
    <row r="277" spans="2:27" s="21" customFormat="1" hidden="1" outlineLevel="1">
      <c r="B277" s="19" t="s">
        <v>334</v>
      </c>
      <c r="C277" s="24" t="s">
        <v>235</v>
      </c>
      <c r="W277"/>
      <c r="X277"/>
      <c r="Y277"/>
      <c r="Z277"/>
      <c r="AA277"/>
    </row>
    <row r="278" spans="2:27" s="21" customFormat="1" hidden="1" outlineLevel="1">
      <c r="B278" s="19" t="s">
        <v>340</v>
      </c>
      <c r="C278" s="24" t="s">
        <v>236</v>
      </c>
      <c r="W278"/>
      <c r="X278"/>
      <c r="Y278"/>
      <c r="Z278"/>
      <c r="AA278"/>
    </row>
    <row r="279" spans="2:27" hidden="1" outlineLevel="1"/>
    <row r="280" spans="2:27" hidden="1" outlineLevel="1"/>
    <row r="281" spans="2:27" collapsed="1"/>
  </sheetData>
  <sheetProtection selectLockedCells="1" selectUnlockedCells="1"/>
  <mergeCells count="31">
    <mergeCell ref="A1:I1"/>
    <mergeCell ref="G2:I2"/>
    <mergeCell ref="G3:I3"/>
    <mergeCell ref="B5:D5"/>
    <mergeCell ref="C11:D11"/>
    <mergeCell ref="B26:I26"/>
    <mergeCell ref="H10:I10"/>
    <mergeCell ref="H11:I11"/>
    <mergeCell ref="C14:D14"/>
    <mergeCell ref="B17:D17"/>
    <mergeCell ref="G14:I14"/>
    <mergeCell ref="B22:I22"/>
    <mergeCell ref="E14:F14"/>
    <mergeCell ref="B19:I19"/>
    <mergeCell ref="B24:I24"/>
    <mergeCell ref="C10:D10"/>
    <mergeCell ref="E17:F17"/>
    <mergeCell ref="E15:E16"/>
    <mergeCell ref="G16:I16"/>
    <mergeCell ref="H15:I15"/>
    <mergeCell ref="G17:H17"/>
    <mergeCell ref="D13:I13"/>
    <mergeCell ref="C12:F12"/>
    <mergeCell ref="G12:I12"/>
    <mergeCell ref="B8:B12"/>
    <mergeCell ref="C8:D8"/>
    <mergeCell ref="C9:D9"/>
    <mergeCell ref="E8:I8"/>
    <mergeCell ref="E9:I9"/>
    <mergeCell ref="E10:F10"/>
    <mergeCell ref="E11:F11"/>
  </mergeCells>
  <phoneticPr fontId="2"/>
  <conditionalFormatting sqref="G14:I14">
    <cfRule type="containsBlanks" dxfId="1" priority="1">
      <formula>LEN(TRIM(G14))=0</formula>
    </cfRule>
  </conditionalFormatting>
  <dataValidations xWindow="1245" yWindow="849" count="3">
    <dataValidation type="list" allowBlank="1" showInputMessage="1" showErrorMessage="1" sqref="C14:D14" xr:uid="{00000000-0002-0000-0100-000000000000}">
      <formula1>$B$27:$B$31</formula1>
    </dataValidation>
    <dataValidation type="list" allowBlank="1" showInputMessage="1" showErrorMessage="1" sqref="C13" xr:uid="{00000000-0002-0000-0100-000001000000}">
      <formula1>$O$39:$S$39</formula1>
    </dataValidation>
    <dataValidation type="list" allowBlank="1" showInputMessage="1" showErrorMessage="1" prompt="買取先を選択する項目ではございませんので、_x000a_ご注意ください。" sqref="G14:I14" xr:uid="{00000000-0002-0000-0100-000002000000}">
      <formula1>"中部電力パワーグリッド株式会社,配電事業者"</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EG210"/>
  <sheetViews>
    <sheetView showGridLines="0" view="pageBreakPreview" zoomScale="84" zoomScaleNormal="120" zoomScaleSheetLayoutView="84" workbookViewId="0">
      <selection activeCell="C2" sqref="C2"/>
    </sheetView>
  </sheetViews>
  <sheetFormatPr defaultRowHeight="13" outlineLevelRow="1" outlineLevelCol="1"/>
  <cols>
    <col min="1" max="1" width="1.6328125" customWidth="1"/>
    <col min="2" max="12" width="3.08984375" customWidth="1"/>
    <col min="13" max="35" width="2.90625" customWidth="1"/>
    <col min="36" max="36" width="2.6328125" customWidth="1"/>
    <col min="37" max="71" width="2.6328125" style="25" customWidth="1" outlineLevel="1"/>
    <col min="72" max="72" width="1.6328125" customWidth="1" outlineLevel="1"/>
    <col min="73" max="129" width="1.6328125" style="37" customWidth="1" outlineLevel="1"/>
    <col min="130" max="137" width="1.6328125" customWidth="1" outlineLevel="1"/>
  </cols>
  <sheetData>
    <row r="1" spans="1:127" ht="20.149999999999999" customHeight="1">
      <c r="A1" s="236" t="s">
        <v>54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BW1" s="37">
        <f>申込書!E8</f>
        <v>0</v>
      </c>
    </row>
    <row r="2" spans="1:127">
      <c r="Y2" s="175" t="s">
        <v>633</v>
      </c>
      <c r="Z2" s="175"/>
      <c r="AA2" s="175"/>
      <c r="AB2" s="175"/>
      <c r="AC2" s="175"/>
      <c r="AD2" s="175"/>
      <c r="AE2" s="175"/>
      <c r="AF2" s="175"/>
      <c r="AG2" s="175"/>
      <c r="AH2" s="175"/>
      <c r="AL2" s="28" t="s">
        <v>217</v>
      </c>
      <c r="AM2" s="50" t="s">
        <v>520</v>
      </c>
      <c r="BW2" s="37" t="str">
        <f>申込書!E10&amp;"　様"</f>
        <v>　様</v>
      </c>
    </row>
    <row r="3" spans="1:127" ht="13.15" customHeight="1">
      <c r="V3" s="237" t="s">
        <v>53</v>
      </c>
      <c r="W3" s="237"/>
      <c r="X3" s="237"/>
      <c r="Y3" s="238"/>
      <c r="Z3" s="238"/>
      <c r="AA3" s="238"/>
      <c r="AB3" s="238"/>
      <c r="AC3" s="238"/>
      <c r="AD3" s="238"/>
      <c r="AE3" s="238"/>
      <c r="AF3" s="238"/>
      <c r="AG3" s="238"/>
      <c r="AH3" s="238"/>
      <c r="AM3" s="25" t="s">
        <v>218</v>
      </c>
      <c r="AP3" s="259" t="e">
        <f>申込書!E38</f>
        <v>#N/A</v>
      </c>
      <c r="AQ3" s="260"/>
      <c r="AR3" s="260"/>
      <c r="AS3" s="261"/>
      <c r="AT3" s="254"/>
      <c r="AU3" s="257"/>
      <c r="AV3" s="257"/>
      <c r="AW3" s="258"/>
      <c r="BB3" s="25" t="s">
        <v>13</v>
      </c>
      <c r="BE3" s="262">
        <f>回答書!Y12</f>
        <v>0</v>
      </c>
      <c r="BF3" s="263"/>
      <c r="BG3" s="263"/>
      <c r="BH3" s="264"/>
      <c r="BI3" s="254"/>
      <c r="BJ3" s="255"/>
      <c r="BK3" s="255"/>
      <c r="BL3" s="256"/>
    </row>
    <row r="4" spans="1:127" ht="4.9000000000000004" customHeight="1">
      <c r="BW4" s="265" t="s">
        <v>482</v>
      </c>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40"/>
      <c r="DS4" s="40"/>
      <c r="DT4" s="40"/>
      <c r="DU4" s="40"/>
      <c r="DV4" s="40"/>
      <c r="DW4" s="40"/>
    </row>
    <row r="5" spans="1:127">
      <c r="B5" s="5" t="s">
        <v>29</v>
      </c>
      <c r="AM5" s="25" t="s">
        <v>219</v>
      </c>
      <c r="AP5" s="254"/>
      <c r="AQ5" s="255"/>
      <c r="AR5" s="255"/>
      <c r="AS5" s="256"/>
      <c r="AT5" s="29" t="s">
        <v>221</v>
      </c>
      <c r="AU5" s="266"/>
      <c r="AV5" s="267"/>
      <c r="BB5" s="25" t="s">
        <v>223</v>
      </c>
      <c r="BC5" s="49"/>
      <c r="BD5" s="49"/>
      <c r="BE5" s="272"/>
      <c r="BF5" s="273"/>
      <c r="BG5" s="274"/>
      <c r="BH5" s="25" t="s">
        <v>224</v>
      </c>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40"/>
      <c r="DS5" s="40"/>
      <c r="DT5" s="40"/>
      <c r="DU5" s="40"/>
      <c r="DV5" s="40"/>
      <c r="DW5" s="40"/>
    </row>
    <row r="6" spans="1:127" ht="20.149999999999999" customHeight="1">
      <c r="B6" s="181" t="s">
        <v>30</v>
      </c>
      <c r="C6" s="249"/>
      <c r="D6" s="249"/>
      <c r="E6" s="249"/>
      <c r="F6" s="249"/>
      <c r="G6" s="249"/>
      <c r="H6" s="249"/>
      <c r="I6" s="249"/>
      <c r="J6" s="249"/>
      <c r="K6" s="249"/>
      <c r="L6" s="242">
        <f>申込書!E8</f>
        <v>0</v>
      </c>
      <c r="M6" s="243"/>
      <c r="N6" s="243"/>
      <c r="O6" s="243"/>
      <c r="P6" s="243"/>
      <c r="Q6" s="243"/>
      <c r="R6" s="243"/>
      <c r="S6" s="243"/>
      <c r="T6" s="243"/>
      <c r="U6" s="243"/>
      <c r="V6" s="243"/>
      <c r="W6" s="243"/>
      <c r="X6" s="243"/>
      <c r="Y6" s="243"/>
      <c r="Z6" s="243"/>
      <c r="AA6" s="243"/>
      <c r="AB6" s="243"/>
      <c r="AC6" s="243"/>
      <c r="AD6" s="243"/>
      <c r="AE6" s="243"/>
      <c r="AF6" s="243"/>
      <c r="AG6" s="243"/>
      <c r="AH6" s="244"/>
      <c r="BW6" s="39" t="s">
        <v>447</v>
      </c>
    </row>
    <row r="7" spans="1:127" ht="20.149999999999999" customHeight="1">
      <c r="B7" s="147" t="s">
        <v>31</v>
      </c>
      <c r="C7" s="197"/>
      <c r="D7" s="197"/>
      <c r="E7" s="197"/>
      <c r="F7" s="197"/>
      <c r="G7" s="197"/>
      <c r="H7" s="197"/>
      <c r="I7" s="197"/>
      <c r="J7" s="197"/>
      <c r="K7" s="197"/>
      <c r="L7" s="149" t="s">
        <v>583</v>
      </c>
      <c r="M7" s="150"/>
      <c r="N7" s="150"/>
      <c r="O7" s="150"/>
      <c r="P7" s="150"/>
      <c r="Q7" s="150"/>
      <c r="R7" s="150"/>
      <c r="S7" s="150"/>
      <c r="T7" s="150"/>
      <c r="U7" s="150"/>
      <c r="V7" s="150"/>
      <c r="W7" s="150"/>
      <c r="X7" s="150"/>
      <c r="Y7" s="150"/>
      <c r="Z7" s="150"/>
      <c r="AA7" s="150"/>
      <c r="AB7" s="150"/>
      <c r="AC7" s="150"/>
      <c r="AD7" s="150"/>
      <c r="AE7" s="150"/>
      <c r="AF7" s="150"/>
      <c r="AG7" s="150"/>
      <c r="AH7" s="245"/>
      <c r="BW7" s="224" t="s">
        <v>448</v>
      </c>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row>
    <row r="8" spans="1:127" ht="4.9000000000000004" customHeight="1">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row>
    <row r="9" spans="1:127">
      <c r="B9" s="5" t="s">
        <v>32</v>
      </c>
      <c r="AL9" s="25" t="s">
        <v>220</v>
      </c>
      <c r="AM9" s="47" t="s">
        <v>483</v>
      </c>
      <c r="BJ9" s="231">
        <f>空き容量データ!AA44</f>
        <v>0</v>
      </c>
      <c r="BK9" s="232"/>
      <c r="BL9" s="232"/>
      <c r="BM9" s="233"/>
      <c r="BN9" s="25" t="s">
        <v>222</v>
      </c>
      <c r="BP9" s="220">
        <f>空き容量データ!U7</f>
        <v>0</v>
      </c>
      <c r="BQ9" s="221"/>
      <c r="BR9" s="221"/>
      <c r="BS9" s="222"/>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row>
    <row r="10" spans="1:127" ht="26.15" customHeight="1">
      <c r="B10" s="181" t="s">
        <v>33</v>
      </c>
      <c r="C10" s="249"/>
      <c r="D10" s="249"/>
      <c r="E10" s="249"/>
      <c r="F10" s="249"/>
      <c r="G10" s="249"/>
      <c r="H10" s="182"/>
      <c r="I10" s="234">
        <f>申込書!G3</f>
        <v>0</v>
      </c>
      <c r="J10" s="234"/>
      <c r="K10" s="234"/>
      <c r="L10" s="234"/>
      <c r="M10" s="234"/>
      <c r="N10" s="234"/>
      <c r="O10" s="234"/>
      <c r="P10" s="234"/>
      <c r="Q10" s="234"/>
      <c r="R10" s="234"/>
      <c r="S10" s="235"/>
      <c r="AN10" s="25" t="e">
        <f>IF(BJ9="",I71,IF(BJ9&lt;0,I71,IF(BJ9-I14&lt;0,I72,I73)))</f>
        <v>#REF!</v>
      </c>
      <c r="AV10" s="26"/>
      <c r="AW10" s="26"/>
      <c r="AX10" s="26"/>
      <c r="AY10" s="26"/>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row>
    <row r="11" spans="1:127" ht="31.5" customHeight="1">
      <c r="B11" s="170" t="s">
        <v>7</v>
      </c>
      <c r="C11" s="275"/>
      <c r="D11" s="275"/>
      <c r="E11" s="275"/>
      <c r="F11" s="275"/>
      <c r="G11" s="275"/>
      <c r="H11" s="276"/>
      <c r="I11" s="246" t="str">
        <f>申込書!C13&amp;申込書!D13&amp;申込書!F13</f>
        <v/>
      </c>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8"/>
      <c r="AN11" s="28" t="e">
        <f>IF(AN10=I72,I75,"")</f>
        <v>#REF!</v>
      </c>
      <c r="AQ11" s="27"/>
      <c r="BW11" s="219" t="s">
        <v>615</v>
      </c>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19"/>
      <c r="DT11" s="219"/>
      <c r="DU11" s="219"/>
      <c r="DV11" s="219"/>
      <c r="DW11" s="219"/>
    </row>
    <row r="12" spans="1:127" ht="26.15" customHeight="1">
      <c r="B12" s="147" t="s">
        <v>8</v>
      </c>
      <c r="C12" s="197"/>
      <c r="D12" s="197"/>
      <c r="E12" s="197"/>
      <c r="F12" s="197"/>
      <c r="G12" s="197"/>
      <c r="H12" s="148"/>
      <c r="I12" s="159">
        <f>申込書!C14</f>
        <v>0</v>
      </c>
      <c r="J12" s="159"/>
      <c r="K12" s="159"/>
      <c r="L12" s="159"/>
      <c r="M12" s="159"/>
      <c r="N12" s="159"/>
      <c r="O12" s="147" t="s">
        <v>36</v>
      </c>
      <c r="P12" s="197"/>
      <c r="Q12" s="197"/>
      <c r="R12" s="197"/>
      <c r="S12" s="197"/>
      <c r="T12" s="147" t="s">
        <v>37</v>
      </c>
      <c r="U12" s="197"/>
      <c r="V12" s="197"/>
      <c r="W12" s="197"/>
      <c r="X12" s="148"/>
      <c r="Y12" s="150">
        <f>申込書!H15</f>
        <v>0</v>
      </c>
      <c r="Z12" s="150"/>
      <c r="AA12" s="150"/>
      <c r="AB12" s="150"/>
      <c r="AC12" s="150"/>
      <c r="AD12" s="150"/>
      <c r="AE12" s="150"/>
      <c r="AF12" s="150"/>
      <c r="AG12" s="150"/>
      <c r="AH12" s="245"/>
      <c r="AM12" s="47" t="s">
        <v>484</v>
      </c>
      <c r="AV12" s="42"/>
      <c r="AW12" s="42"/>
      <c r="AX12" s="42"/>
      <c r="AY12" s="43"/>
      <c r="AZ12" s="31"/>
      <c r="BA12" s="44"/>
      <c r="BB12" s="31"/>
      <c r="BC12" s="45"/>
      <c r="BD12" s="45"/>
      <c r="BE12" s="44"/>
      <c r="BF12" s="31"/>
      <c r="BG12" s="31"/>
      <c r="BH12" s="46"/>
      <c r="BI12" s="45"/>
      <c r="BJ12" s="228" t="str">
        <f>IF(AND(空き容量データ!AA45="",空き容量データ!AA46=""),"",MIN(空き容量データ!AA45:AA46))</f>
        <v/>
      </c>
      <c r="BK12" s="229"/>
      <c r="BL12" s="229"/>
      <c r="BM12" s="230"/>
      <c r="BN12" s="31" t="s">
        <v>229</v>
      </c>
      <c r="BW12" s="226" t="s">
        <v>530</v>
      </c>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row>
    <row r="13" spans="1:127" ht="26.15" customHeight="1">
      <c r="B13" s="147" t="s">
        <v>34</v>
      </c>
      <c r="C13" s="197"/>
      <c r="D13" s="197"/>
      <c r="E13" s="197"/>
      <c r="F13" s="197"/>
      <c r="G13" s="197"/>
      <c r="H13" s="148"/>
      <c r="I13" s="250">
        <f>申込書!C15</f>
        <v>0</v>
      </c>
      <c r="J13" s="250"/>
      <c r="K13" s="250"/>
      <c r="L13" s="250"/>
      <c r="M13" s="240" t="s">
        <v>10</v>
      </c>
      <c r="N13" s="241"/>
      <c r="AN13" s="25" t="str">
        <f>IF(BJ12="",I79,IF(BJ12&lt;0,I77,IF(BJ12-I14&lt;0,I78,I79)))</f>
        <v>空き容量 － 最大受電電力 ≧ 0 であるため、　[ 連系制限なし ]</v>
      </c>
      <c r="AQ13" s="27"/>
      <c r="BJ13" s="130" t="s">
        <v>616</v>
      </c>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row>
    <row r="14" spans="1:127" ht="26.15" customHeight="1">
      <c r="B14" s="251" t="s">
        <v>35</v>
      </c>
      <c r="C14" s="252"/>
      <c r="D14" s="252"/>
      <c r="E14" s="252"/>
      <c r="F14" s="252"/>
      <c r="G14" s="252"/>
      <c r="H14" s="156"/>
      <c r="I14" s="253" t="e">
        <f>IF(申込書!#REF!="",I13,申込書!#REF!)</f>
        <v>#REF!</v>
      </c>
      <c r="J14" s="250"/>
      <c r="K14" s="250"/>
      <c r="L14" s="250"/>
      <c r="M14" s="240" t="s">
        <v>10</v>
      </c>
      <c r="N14" s="241"/>
      <c r="O14" s="147" t="s">
        <v>38</v>
      </c>
      <c r="P14" s="197"/>
      <c r="Q14" s="197"/>
      <c r="R14" s="197"/>
      <c r="S14" s="197"/>
      <c r="T14" s="148"/>
      <c r="U14" s="150" t="e">
        <f>申込書!#REF!</f>
        <v>#REF!</v>
      </c>
      <c r="V14" s="150"/>
      <c r="W14" s="150"/>
      <c r="X14" s="150"/>
      <c r="Y14" s="240" t="s">
        <v>14</v>
      </c>
      <c r="Z14" s="241"/>
      <c r="AN14" s="25" t="str">
        <f>IF(AN13=I78,I81,"")</f>
        <v/>
      </c>
      <c r="BW14" s="223" t="s">
        <v>614</v>
      </c>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c r="DC14" s="223"/>
      <c r="DD14" s="223"/>
      <c r="DE14" s="223"/>
      <c r="DF14" s="223"/>
      <c r="DG14" s="223"/>
      <c r="DH14" s="223"/>
      <c r="DI14" s="223"/>
      <c r="DJ14" s="223"/>
      <c r="DK14" s="223"/>
      <c r="DL14" s="223"/>
      <c r="DM14" s="223"/>
      <c r="DN14" s="223"/>
      <c r="DO14" s="223"/>
      <c r="DP14" s="223"/>
      <c r="DQ14" s="223"/>
      <c r="DR14" s="223"/>
      <c r="DS14" s="223"/>
      <c r="DT14" s="223"/>
      <c r="DU14" s="223"/>
      <c r="DV14" s="223"/>
      <c r="DW14" s="59"/>
    </row>
    <row r="15" spans="1:127" ht="4.9000000000000004" customHeight="1">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row>
    <row r="16" spans="1:127">
      <c r="B16" s="5" t="s">
        <v>39</v>
      </c>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row>
    <row r="17" spans="1:132" ht="52.5" customHeight="1">
      <c r="B17" s="170" t="s">
        <v>626</v>
      </c>
      <c r="C17" s="197"/>
      <c r="D17" s="197"/>
      <c r="E17" s="197"/>
      <c r="F17" s="197"/>
      <c r="G17" s="197"/>
      <c r="H17" s="197"/>
      <c r="I17" s="197"/>
      <c r="J17" s="197"/>
      <c r="K17" s="197"/>
      <c r="L17" s="148"/>
      <c r="M17" s="150" t="s">
        <v>42</v>
      </c>
      <c r="N17" s="150"/>
      <c r="O17" s="150"/>
      <c r="P17" s="150"/>
      <c r="Q17" s="150"/>
      <c r="R17" s="150"/>
      <c r="S17" s="150"/>
      <c r="T17" s="150"/>
      <c r="U17" s="150"/>
      <c r="V17" s="150"/>
      <c r="W17" s="150"/>
      <c r="X17" s="150"/>
      <c r="Y17" s="314" t="str">
        <f>IF(AN13=I78,I66,I65)</f>
        <v>[ 連系制限なし ]</v>
      </c>
      <c r="Z17" s="314"/>
      <c r="AA17" s="314"/>
      <c r="AB17" s="314"/>
      <c r="AC17" s="314"/>
      <c r="AD17" s="314"/>
      <c r="AE17" s="314"/>
      <c r="AF17" s="314"/>
      <c r="AG17" s="314"/>
      <c r="AH17" s="315"/>
      <c r="BW17" s="218" t="s">
        <v>529</v>
      </c>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141"/>
      <c r="DY17" s="141"/>
    </row>
    <row r="18" spans="1:132" ht="47.25" customHeight="1">
      <c r="B18" s="170" t="s">
        <v>627</v>
      </c>
      <c r="C18" s="197"/>
      <c r="D18" s="197"/>
      <c r="E18" s="197"/>
      <c r="F18" s="197"/>
      <c r="G18" s="197"/>
      <c r="H18" s="197"/>
      <c r="I18" s="197"/>
      <c r="J18" s="197"/>
      <c r="K18" s="197"/>
      <c r="L18" s="148"/>
      <c r="M18" s="322" t="s">
        <v>631</v>
      </c>
      <c r="N18" s="277"/>
      <c r="O18" s="277"/>
      <c r="P18" s="277"/>
      <c r="Q18" s="277"/>
      <c r="R18" s="277"/>
      <c r="S18" s="277"/>
      <c r="T18" s="277"/>
      <c r="U18" s="277"/>
      <c r="V18" s="277" t="s">
        <v>623</v>
      </c>
      <c r="W18" s="277"/>
      <c r="X18" s="277"/>
      <c r="Y18" s="277"/>
      <c r="Z18" s="277"/>
      <c r="AA18" s="277"/>
      <c r="AB18" s="277"/>
      <c r="AC18" s="277"/>
      <c r="AD18" s="277"/>
      <c r="AE18" s="277"/>
      <c r="AF18" s="277"/>
      <c r="AG18" s="277"/>
      <c r="AH18" s="278"/>
      <c r="AM18" s="268" t="str">
        <f>AP5&amp;"（変）"&amp;"　"&amp;"Ｄ"&amp;"　"&amp;LEFT(AU5,1)&amp;"Ｂ"</f>
        <v>（変）　Ｄ　Ｂ</v>
      </c>
      <c r="AN18" s="268"/>
      <c r="AO18" s="268"/>
      <c r="AP18" s="268"/>
      <c r="AQ18" s="268"/>
      <c r="AR18" s="268"/>
      <c r="AS18" s="268"/>
      <c r="AT18" s="128" t="str">
        <f>IF(AM18=AM19,"OK！","NG(*_*)")</f>
        <v>NG(*_*)</v>
      </c>
      <c r="AZ18" s="25" t="s">
        <v>565</v>
      </c>
      <c r="BW18" s="225" t="s">
        <v>571</v>
      </c>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row>
    <row r="19" spans="1:132" ht="37.5" customHeight="1">
      <c r="B19" s="170" t="s">
        <v>628</v>
      </c>
      <c r="C19" s="197"/>
      <c r="D19" s="197"/>
      <c r="E19" s="197"/>
      <c r="F19" s="197"/>
      <c r="G19" s="197"/>
      <c r="H19" s="197"/>
      <c r="I19" s="197"/>
      <c r="J19" s="197"/>
      <c r="K19" s="197"/>
      <c r="L19" s="148"/>
      <c r="M19" s="239" t="str">
        <f>IF(AN14=I81,BJ12,"－")</f>
        <v>－</v>
      </c>
      <c r="N19" s="239"/>
      <c r="O19" s="239"/>
      <c r="P19" s="239"/>
      <c r="Q19" s="323" t="s">
        <v>10</v>
      </c>
      <c r="R19" s="324"/>
      <c r="AM19" s="25">
        <f>空き容量データ!B7</f>
        <v>0</v>
      </c>
      <c r="BW19" s="216" t="s">
        <v>634</v>
      </c>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row>
    <row r="20" spans="1:132" ht="15" customHeight="1">
      <c r="B20" s="181" t="s">
        <v>40</v>
      </c>
      <c r="C20" s="249"/>
      <c r="D20" s="249"/>
      <c r="E20" s="249"/>
      <c r="F20" s="249"/>
      <c r="G20" s="249"/>
      <c r="H20" s="249"/>
      <c r="I20" s="249"/>
      <c r="J20" s="249"/>
      <c r="K20" s="249"/>
      <c r="L20" s="182"/>
      <c r="M20" s="316" t="s">
        <v>43</v>
      </c>
      <c r="N20" s="317"/>
      <c r="O20" s="317"/>
      <c r="P20" s="317"/>
      <c r="Q20" s="317"/>
      <c r="R20" s="317"/>
      <c r="S20" s="317"/>
      <c r="T20" s="317"/>
      <c r="U20" s="317"/>
      <c r="V20" s="317"/>
      <c r="W20" s="317"/>
      <c r="X20" s="317"/>
      <c r="Y20" s="317"/>
      <c r="Z20" s="317"/>
      <c r="AA20" s="317"/>
      <c r="AB20" s="317"/>
      <c r="AC20" s="317"/>
      <c r="AD20" s="317"/>
      <c r="AE20" s="317"/>
      <c r="AF20" s="317"/>
      <c r="AG20" s="317"/>
      <c r="AH20" s="318"/>
      <c r="BX20" s="36"/>
      <c r="BY20" s="36"/>
      <c r="DK20" s="36"/>
      <c r="DL20" s="36"/>
      <c r="DM20" s="36"/>
      <c r="DN20" s="36"/>
      <c r="DO20" s="36"/>
      <c r="DP20" s="36"/>
      <c r="EB20" s="36" t="e">
        <f>IF(AT3="",AP3,AT3)</f>
        <v>#N/A</v>
      </c>
    </row>
    <row r="21" spans="1:132" ht="15" customHeight="1">
      <c r="B21" s="188"/>
      <c r="C21" s="189"/>
      <c r="D21" s="189"/>
      <c r="E21" s="189"/>
      <c r="F21" s="189"/>
      <c r="G21" s="189"/>
      <c r="H21" s="189"/>
      <c r="I21" s="189"/>
      <c r="J21" s="189"/>
      <c r="K21" s="189"/>
      <c r="L21" s="215"/>
      <c r="M21" s="319" t="e">
        <f>IF(AN10=I71,I69,IF(AN10=I72,I69,I68))</f>
        <v>#REF!</v>
      </c>
      <c r="N21" s="320"/>
      <c r="O21" s="320"/>
      <c r="P21" s="320"/>
      <c r="Q21" s="320"/>
      <c r="R21" s="320"/>
      <c r="S21" s="320"/>
      <c r="T21" s="320"/>
      <c r="U21" s="320"/>
      <c r="V21" s="320"/>
      <c r="W21" s="320"/>
      <c r="X21" s="320"/>
      <c r="Y21" s="320"/>
      <c r="Z21" s="320"/>
      <c r="AA21" s="320"/>
      <c r="AB21" s="320"/>
      <c r="AC21" s="320"/>
      <c r="AD21" s="320"/>
      <c r="AE21" s="320"/>
      <c r="AF21" s="320"/>
      <c r="AG21" s="320"/>
      <c r="AH21" s="321"/>
      <c r="BW21" s="28" t="s">
        <v>441</v>
      </c>
      <c r="BX21" s="25"/>
      <c r="BY21" s="25"/>
      <c r="DK21" s="25"/>
      <c r="DL21" s="25"/>
      <c r="DM21" s="25"/>
      <c r="DN21" s="25"/>
      <c r="DO21" s="25"/>
      <c r="DP21" s="25"/>
    </row>
    <row r="22" spans="1:132" ht="15" customHeight="1">
      <c r="B22" s="251"/>
      <c r="C22" s="252"/>
      <c r="D22" s="252"/>
      <c r="E22" s="252"/>
      <c r="F22" s="252"/>
      <c r="G22" s="252"/>
      <c r="H22" s="252"/>
      <c r="I22" s="252"/>
      <c r="J22" s="252"/>
      <c r="K22" s="252"/>
      <c r="L22" s="156"/>
      <c r="M22" s="285" t="s">
        <v>629</v>
      </c>
      <c r="N22" s="286"/>
      <c r="O22" s="286"/>
      <c r="P22" s="286"/>
      <c r="Q22" s="286"/>
      <c r="R22" s="286"/>
      <c r="S22" s="286"/>
      <c r="T22" s="286"/>
      <c r="U22" s="286"/>
      <c r="V22" s="286"/>
      <c r="W22" s="286"/>
      <c r="X22" s="286"/>
      <c r="Y22" s="286"/>
      <c r="Z22" s="286"/>
      <c r="AA22" s="286"/>
      <c r="AB22" s="286"/>
      <c r="AC22" s="286"/>
      <c r="AD22" s="286"/>
      <c r="AE22" s="286"/>
      <c r="AF22" s="286"/>
      <c r="AG22" s="286"/>
      <c r="AH22" s="287"/>
      <c r="BW22" s="66" t="e">
        <f>VLOOKUP(EB20,AL67:AO134,2,0)</f>
        <v>#N/A</v>
      </c>
      <c r="BX22" s="25"/>
      <c r="BY22" s="25"/>
      <c r="DK22" s="25"/>
      <c r="DL22" s="25"/>
      <c r="DM22" s="25"/>
      <c r="DN22" s="25"/>
      <c r="DO22" s="25"/>
      <c r="DP22" s="25"/>
    </row>
    <row r="23" spans="1:132" ht="37.5" customHeight="1">
      <c r="B23" s="170" t="s">
        <v>41</v>
      </c>
      <c r="C23" s="197"/>
      <c r="D23" s="197"/>
      <c r="E23" s="197"/>
      <c r="F23" s="197"/>
      <c r="G23" s="197"/>
      <c r="H23" s="197"/>
      <c r="I23" s="197"/>
      <c r="J23" s="197"/>
      <c r="K23" s="197"/>
      <c r="L23" s="148"/>
      <c r="M23" s="288" t="e">
        <f>IF(AN11=I75,BJ9,"－")</f>
        <v>#REF!</v>
      </c>
      <c r="N23" s="288"/>
      <c r="O23" s="288"/>
      <c r="P23" s="288"/>
      <c r="Q23" s="240" t="s">
        <v>10</v>
      </c>
      <c r="R23" s="241"/>
      <c r="BW23" s="25" t="e">
        <f>VLOOKUP(EB20,AL67:AO134,4,0)</f>
        <v>#N/A</v>
      </c>
    </row>
    <row r="24" spans="1:132" ht="34.5" customHeight="1">
      <c r="B24" s="188" t="s">
        <v>51</v>
      </c>
      <c r="C24" s="189"/>
      <c r="D24" s="189"/>
      <c r="E24" s="189"/>
      <c r="F24" s="159" t="e">
        <f>申込書!#REF!</f>
        <v>#REF!</v>
      </c>
      <c r="G24" s="159"/>
      <c r="H24" s="159"/>
      <c r="I24" s="159"/>
      <c r="J24" s="159"/>
      <c r="K24" s="280" t="s">
        <v>14</v>
      </c>
      <c r="L24" s="281"/>
      <c r="M24" s="147" t="s">
        <v>630</v>
      </c>
      <c r="N24" s="197"/>
      <c r="O24" s="197"/>
      <c r="P24" s="197"/>
      <c r="Q24" s="197"/>
      <c r="R24" s="197"/>
      <c r="S24" s="197"/>
      <c r="T24" s="197"/>
      <c r="U24" s="147" t="s">
        <v>52</v>
      </c>
      <c r="V24" s="197"/>
      <c r="W24" s="197"/>
      <c r="X24" s="197"/>
      <c r="Y24" s="197"/>
      <c r="Z24" s="148"/>
      <c r="AA24" s="289">
        <f>IF(BI3="",BE3,BI3)</f>
        <v>0</v>
      </c>
      <c r="AB24" s="290"/>
      <c r="AC24" s="290"/>
      <c r="AD24" s="290"/>
      <c r="AE24" s="290"/>
      <c r="AF24" s="290"/>
      <c r="AG24" s="290"/>
      <c r="AH24" s="291"/>
      <c r="BW24" s="28" t="e">
        <f>"MAIL： "&amp;VLOOKUP(EB20,AL67:AO134,3,0)</f>
        <v>#N/A</v>
      </c>
    </row>
    <row r="25" spans="1:132" ht="31.5" customHeight="1">
      <c r="B25" s="251"/>
      <c r="C25" s="252"/>
      <c r="D25" s="252"/>
      <c r="E25" s="252"/>
      <c r="F25" s="284"/>
      <c r="G25" s="284"/>
      <c r="H25" s="284"/>
      <c r="I25" s="284"/>
      <c r="J25" s="284"/>
      <c r="K25" s="282"/>
      <c r="L25" s="283"/>
      <c r="M25" s="275" t="s">
        <v>50</v>
      </c>
      <c r="N25" s="197"/>
      <c r="O25" s="197"/>
      <c r="P25" s="197"/>
      <c r="Q25" s="197"/>
      <c r="R25" s="197"/>
      <c r="S25" s="197"/>
      <c r="T25" s="197"/>
      <c r="U25" s="197"/>
      <c r="V25" s="197"/>
      <c r="W25" s="197"/>
      <c r="X25" s="197"/>
      <c r="Y25" s="197"/>
      <c r="Z25" s="148"/>
      <c r="AA25" s="312" t="s">
        <v>49</v>
      </c>
      <c r="AB25" s="313"/>
      <c r="AC25" s="311">
        <f>BE5</f>
        <v>0</v>
      </c>
      <c r="AD25" s="311"/>
      <c r="AE25" s="311"/>
      <c r="AF25" s="311"/>
      <c r="AG25" s="240" t="s">
        <v>48</v>
      </c>
      <c r="AH25" s="241"/>
    </row>
    <row r="26" spans="1:132" ht="5.25" customHeight="1">
      <c r="B26" s="137"/>
      <c r="C26" s="137"/>
      <c r="D26" s="137"/>
      <c r="E26" s="137"/>
      <c r="F26" s="136"/>
      <c r="G26" s="136"/>
      <c r="H26" s="136"/>
      <c r="I26" s="136"/>
      <c r="J26" s="136"/>
      <c r="K26" s="9"/>
      <c r="L26" s="9"/>
      <c r="M26" s="138"/>
      <c r="N26" s="137"/>
      <c r="O26" s="137"/>
      <c r="P26" s="137"/>
      <c r="Q26" s="137"/>
      <c r="R26" s="137"/>
      <c r="S26" s="137"/>
      <c r="T26" s="137"/>
      <c r="U26" s="137"/>
      <c r="V26" s="137"/>
      <c r="W26" s="137"/>
      <c r="X26" s="137"/>
      <c r="Y26" s="137"/>
      <c r="Z26" s="137"/>
      <c r="AA26" s="139"/>
      <c r="AB26" s="139"/>
      <c r="AC26" s="140"/>
      <c r="AD26" s="140"/>
      <c r="AE26" s="140"/>
      <c r="AF26" s="140"/>
      <c r="AG26" s="9"/>
      <c r="AH26" s="9"/>
    </row>
    <row r="27" spans="1:132" ht="117" customHeight="1">
      <c r="A27" s="224" t="s">
        <v>632</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row>
    <row r="28" spans="1:132" ht="311.25" customHeight="1">
      <c r="A28" s="307" t="s">
        <v>637</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row>
    <row r="29" spans="1:132" ht="17.25" customHeight="1">
      <c r="A29" s="279" t="s">
        <v>624</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row>
    <row r="30" spans="1:132">
      <c r="AG30" s="309"/>
      <c r="AH30" s="310"/>
      <c r="AI30" s="310"/>
      <c r="AJ30" s="310"/>
    </row>
    <row r="31" spans="1:132">
      <c r="A31" s="308" t="s">
        <v>625</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row>
    <row r="35" spans="2:35">
      <c r="B35" t="s">
        <v>521</v>
      </c>
    </row>
    <row r="37" spans="2:35">
      <c r="D37" s="51"/>
      <c r="E37" s="51"/>
      <c r="F37" s="51"/>
      <c r="G37" s="51"/>
      <c r="H37" s="51"/>
      <c r="I37" s="51"/>
      <c r="J37" s="51"/>
      <c r="K37" s="51"/>
      <c r="L37" s="51"/>
    </row>
    <row r="38" spans="2:35">
      <c r="G38" s="52"/>
      <c r="H38" s="53"/>
      <c r="I38" s="54"/>
    </row>
    <row r="39" spans="2:35">
      <c r="G39" s="55"/>
      <c r="I39" s="56"/>
    </row>
    <row r="40" spans="2:35">
      <c r="G40" s="55"/>
      <c r="I40" s="56"/>
    </row>
    <row r="41" spans="2:35">
      <c r="G41" s="55"/>
      <c r="I41" s="56"/>
      <c r="O41" s="271">
        <f>AP5</f>
        <v>0</v>
      </c>
      <c r="P41" s="271"/>
      <c r="Q41" s="271"/>
      <c r="R41" s="5" t="s">
        <v>522</v>
      </c>
      <c r="S41" s="5"/>
    </row>
    <row r="42" spans="2:35">
      <c r="B42" s="53"/>
      <c r="C42" s="53"/>
      <c r="D42" s="53"/>
      <c r="E42" s="52"/>
      <c r="F42" s="53"/>
      <c r="G42" s="53"/>
      <c r="H42" s="53"/>
      <c r="I42" s="53"/>
      <c r="J42" s="53"/>
      <c r="K42" s="53"/>
      <c r="L42" s="52"/>
      <c r="M42" s="53"/>
      <c r="N42" s="53"/>
      <c r="P42" s="57"/>
      <c r="Q42" s="57"/>
      <c r="R42" s="57"/>
      <c r="S42" s="57"/>
      <c r="T42" s="57"/>
      <c r="U42" s="57"/>
      <c r="V42" s="57"/>
      <c r="W42" s="57"/>
      <c r="X42" s="57"/>
      <c r="Y42" s="57"/>
      <c r="Z42" s="57"/>
      <c r="AA42" s="57"/>
      <c r="AB42" s="57"/>
      <c r="AC42" s="57"/>
      <c r="AD42" s="57"/>
      <c r="AE42" s="57"/>
      <c r="AF42" s="57"/>
      <c r="AG42" s="57"/>
    </row>
    <row r="43" spans="2:35" ht="13.5" customHeight="1">
      <c r="E43" s="55"/>
      <c r="I43" s="269" t="e">
        <f>IF(M21=I68,"↓","")</f>
        <v>#REF!</v>
      </c>
      <c r="L43" s="55"/>
      <c r="N43" s="270" t="e">
        <f>IF(M21=I69,"↑","")</f>
        <v>#REF!</v>
      </c>
      <c r="O43" s="58" t="str">
        <f>IF(Y17="[ 連系制限あり ]","熱容量に起因する連系制限あり（変圧器増強工事等の可能性あり）","熱容量に起因する連系制限なし")</f>
        <v>熱容量に起因する連系制限なし</v>
      </c>
      <c r="P43" s="58"/>
      <c r="Q43" s="58"/>
      <c r="R43" s="58"/>
      <c r="S43" s="58"/>
      <c r="T43" s="58"/>
      <c r="U43" s="58"/>
      <c r="V43" s="58"/>
      <c r="W43" s="58"/>
      <c r="X43" s="58"/>
      <c r="Y43" s="58"/>
      <c r="Z43" s="58"/>
      <c r="AA43" s="58"/>
      <c r="AB43" s="58"/>
      <c r="AC43" s="58"/>
      <c r="AD43" s="58"/>
      <c r="AE43" s="58"/>
      <c r="AF43" s="58"/>
      <c r="AG43" s="58"/>
      <c r="AH43" s="58"/>
      <c r="AI43" s="58"/>
    </row>
    <row r="44" spans="2:35" ht="13.5" customHeight="1">
      <c r="I44" s="269"/>
      <c r="N44" s="270"/>
      <c r="O44" s="57" t="str">
        <f>IF(O43="熱容量に起因する連系制限あり（変圧器増強工事等の可能性あり）","（対策工事を実施せずに連系可能な最大受電電力：","")</f>
        <v/>
      </c>
      <c r="P44" s="58"/>
      <c r="Q44" s="58"/>
      <c r="R44" s="58"/>
      <c r="S44" s="58"/>
      <c r="T44" s="58"/>
      <c r="U44" s="58"/>
      <c r="V44" s="58"/>
      <c r="W44" s="58"/>
      <c r="X44" s="58"/>
      <c r="Y44" s="58"/>
      <c r="Z44" s="58"/>
      <c r="AA44" s="58"/>
      <c r="AB44" s="58"/>
      <c r="AC44" s="58"/>
      <c r="AD44" s="58"/>
      <c r="AE44" s="293" t="str">
        <f>IF(O44="","",M19&amp;"kW")</f>
        <v/>
      </c>
      <c r="AF44" s="293"/>
      <c r="AG44" s="293"/>
      <c r="AH44" s="57" t="str">
        <f>IF(O44="","","）")</f>
        <v/>
      </c>
      <c r="AI44" s="58"/>
    </row>
    <row r="45" spans="2:35" ht="13.5" customHeight="1">
      <c r="I45" s="269"/>
      <c r="N45" s="270"/>
      <c r="O45" s="58"/>
      <c r="P45" s="58"/>
      <c r="Q45" s="58"/>
      <c r="R45" s="58"/>
      <c r="S45" s="58"/>
      <c r="T45" s="58"/>
      <c r="U45" s="58"/>
      <c r="V45" s="58"/>
      <c r="W45" s="58"/>
      <c r="X45" s="58"/>
      <c r="Y45" s="58"/>
      <c r="Z45" s="58"/>
      <c r="AA45" s="58"/>
      <c r="AB45" s="58"/>
      <c r="AC45" s="58"/>
      <c r="AD45" s="58"/>
      <c r="AE45" s="58"/>
      <c r="AF45" s="58"/>
      <c r="AG45" s="58"/>
      <c r="AH45" s="58"/>
      <c r="AI45" s="58"/>
    </row>
    <row r="46" spans="2:35" ht="13.5" customHeight="1">
      <c r="I46" s="269"/>
      <c r="N46" s="270"/>
      <c r="O46" s="58" t="e">
        <f>IF(N43="↑","逆潮流発生","逆潮流発生なし")</f>
        <v>#REF!</v>
      </c>
      <c r="P46" s="58"/>
      <c r="Q46" s="58"/>
      <c r="R46" s="58"/>
      <c r="T46" s="294" t="e">
        <f>IF(O46="逆潮流発生","対策工事：","")</f>
        <v>#REF!</v>
      </c>
      <c r="U46" s="294"/>
      <c r="V46" s="294"/>
      <c r="W46" s="294"/>
      <c r="X46" s="58" t="e">
        <f>IF(T46="対策工事：",BP9,"")</f>
        <v>#REF!</v>
      </c>
      <c r="Y46" s="58"/>
      <c r="Z46" s="58"/>
      <c r="AA46" s="58"/>
      <c r="AB46" s="58"/>
      <c r="AC46" s="58"/>
      <c r="AD46" s="58"/>
      <c r="AE46" s="58"/>
      <c r="AF46" s="58"/>
      <c r="AG46" s="58"/>
      <c r="AH46" s="58"/>
      <c r="AI46" s="58"/>
    </row>
    <row r="47" spans="2:35" ht="13.5" customHeight="1">
      <c r="E47" s="55"/>
      <c r="I47" s="269"/>
      <c r="L47" s="55"/>
      <c r="N47" s="270"/>
      <c r="O47" s="57" t="e">
        <f>IF(M23="－","","（対策工事を実施せずに連系可能な最大受電電力：")</f>
        <v>#REF!</v>
      </c>
      <c r="P47" s="58"/>
      <c r="Q47" s="58"/>
      <c r="R47" s="58"/>
      <c r="S47" s="58"/>
      <c r="T47" s="58"/>
      <c r="U47" s="58"/>
      <c r="V47" s="58"/>
      <c r="W47" s="58"/>
      <c r="X47" s="58"/>
      <c r="Y47" s="58"/>
      <c r="Z47" s="58"/>
      <c r="AA47" s="58"/>
      <c r="AB47" s="58"/>
      <c r="AC47" s="58"/>
      <c r="AD47" s="58"/>
      <c r="AE47" s="292" t="e">
        <f>IF(O47="","",M23&amp;"kW")</f>
        <v>#REF!</v>
      </c>
      <c r="AF47" s="292"/>
      <c r="AG47" s="292"/>
      <c r="AH47" s="57" t="e">
        <f>IF(O47="","","）")</f>
        <v>#REF!</v>
      </c>
      <c r="AI47" s="58"/>
    </row>
    <row r="48" spans="2:35">
      <c r="E48" s="55"/>
      <c r="L48" s="55"/>
      <c r="O48" s="58"/>
      <c r="P48" s="58"/>
      <c r="Q48" s="58"/>
      <c r="R48" s="58"/>
      <c r="S48" s="58"/>
      <c r="T48" s="58"/>
      <c r="U48" s="58"/>
      <c r="V48" s="58"/>
      <c r="W48" s="58"/>
      <c r="X48" s="58"/>
      <c r="Y48" s="58"/>
      <c r="Z48" s="58"/>
      <c r="AA48" s="58"/>
      <c r="AB48" s="58"/>
      <c r="AC48" s="58"/>
      <c r="AD48" s="58"/>
      <c r="AE48" s="58"/>
      <c r="AF48" s="58"/>
      <c r="AG48" s="58"/>
      <c r="AH48" s="58"/>
      <c r="AI48" s="58"/>
    </row>
    <row r="49" spans="2:35">
      <c r="B49" s="53"/>
      <c r="C49" s="53"/>
      <c r="D49" s="53"/>
      <c r="E49" s="52"/>
      <c r="F49" s="53"/>
      <c r="G49" s="53"/>
      <c r="I49" s="53"/>
      <c r="J49" s="53"/>
      <c r="K49" s="53"/>
      <c r="L49" s="63"/>
      <c r="M49" s="53"/>
      <c r="N49" s="53"/>
      <c r="O49" s="58"/>
      <c r="P49" s="300" t="s">
        <v>525</v>
      </c>
      <c r="Q49" s="301"/>
      <c r="R49" s="301"/>
      <c r="S49" s="301"/>
      <c r="T49" s="301"/>
      <c r="U49" s="301"/>
      <c r="V49" s="301"/>
      <c r="W49" s="301"/>
      <c r="X49" s="299">
        <f>AC25</f>
        <v>0</v>
      </c>
      <c r="Y49" s="299"/>
      <c r="Z49" s="299"/>
      <c r="AA49" s="60" t="s">
        <v>526</v>
      </c>
      <c r="AB49" s="58"/>
      <c r="AC49" s="58"/>
      <c r="AD49" s="58"/>
      <c r="AE49" s="58"/>
      <c r="AF49" s="58"/>
      <c r="AG49" s="58"/>
      <c r="AH49" s="58"/>
      <c r="AI49" s="58"/>
    </row>
    <row r="50" spans="2:35" ht="13.5" thickBot="1">
      <c r="E50" s="55"/>
      <c r="L50" s="64"/>
      <c r="Z50" s="51"/>
      <c r="AB50" s="302" t="s">
        <v>528</v>
      </c>
      <c r="AC50" s="303"/>
      <c r="AD50" s="303"/>
      <c r="AE50" s="304">
        <f>AA24</f>
        <v>0</v>
      </c>
      <c r="AF50" s="304"/>
      <c r="AG50" s="304"/>
    </row>
    <row r="51" spans="2:35" ht="13.5" thickBot="1">
      <c r="E51" s="55"/>
      <c r="L51" s="61"/>
      <c r="M51" s="61"/>
      <c r="N51" s="62"/>
      <c r="O51" s="61"/>
      <c r="P51" s="61"/>
      <c r="Q51" s="61"/>
      <c r="R51" s="62"/>
      <c r="S51" s="61"/>
      <c r="T51" s="61"/>
      <c r="U51" s="61"/>
      <c r="V51" s="62"/>
      <c r="W51" s="61"/>
      <c r="X51" s="61"/>
      <c r="Y51" s="65" t="s">
        <v>527</v>
      </c>
      <c r="Z51" s="52"/>
      <c r="AB51" s="303"/>
      <c r="AC51" s="303"/>
      <c r="AD51" s="303"/>
      <c r="AE51" s="304"/>
      <c r="AF51" s="304"/>
      <c r="AG51" s="304"/>
    </row>
    <row r="52" spans="2:35">
      <c r="Y52" s="295" t="s">
        <v>523</v>
      </c>
      <c r="Z52" s="296"/>
    </row>
    <row r="53" spans="2:35" ht="13.5" thickBot="1">
      <c r="Y53" s="297"/>
      <c r="Z53" s="298"/>
      <c r="AA53" s="305" t="e">
        <f>I14</f>
        <v>#REF!</v>
      </c>
      <c r="AB53" s="306"/>
      <c r="AC53" s="306"/>
      <c r="AD53" s="57" t="s">
        <v>524</v>
      </c>
    </row>
    <row r="56" spans="2:35">
      <c r="B56" s="25" t="s">
        <v>569</v>
      </c>
    </row>
    <row r="65" spans="2:129" s="25" customFormat="1" ht="12" hidden="1" outlineLevel="1">
      <c r="B65" s="25" t="s">
        <v>21</v>
      </c>
      <c r="I65" s="25" t="s">
        <v>44</v>
      </c>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row>
    <row r="66" spans="2:129" s="25" customFormat="1" ht="12" hidden="1" outlineLevel="1">
      <c r="B66" s="25" t="s">
        <v>22</v>
      </c>
      <c r="I66" s="25" t="s">
        <v>45</v>
      </c>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row>
    <row r="67" spans="2:129" s="25" customFormat="1" hidden="1" outlineLevel="1">
      <c r="B67" s="25" t="s">
        <v>23</v>
      </c>
      <c r="AK67" s="30"/>
      <c r="AL67" s="20" t="s">
        <v>189</v>
      </c>
      <c r="AM67" s="20" t="s">
        <v>414</v>
      </c>
      <c r="AN67" s="131" t="s">
        <v>587</v>
      </c>
      <c r="AO67" s="20" t="s">
        <v>485</v>
      </c>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row>
    <row r="68" spans="2:129" s="25" customFormat="1" hidden="1" outlineLevel="1">
      <c r="B68" s="25" t="s">
        <v>24</v>
      </c>
      <c r="I68" s="25" t="s">
        <v>46</v>
      </c>
      <c r="AK68" s="30"/>
      <c r="AL68" s="20" t="s">
        <v>192</v>
      </c>
      <c r="AM68" s="20" t="s">
        <v>414</v>
      </c>
      <c r="AN68" s="131" t="s">
        <v>587</v>
      </c>
      <c r="AO68" s="20" t="s">
        <v>485</v>
      </c>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row>
    <row r="69" spans="2:129" s="25" customFormat="1" hidden="1" outlineLevel="1">
      <c r="B69" s="25" t="s">
        <v>25</v>
      </c>
      <c r="I69" s="25" t="s">
        <v>47</v>
      </c>
      <c r="AK69" s="30"/>
      <c r="AL69" s="20" t="s">
        <v>438</v>
      </c>
      <c r="AM69" s="20" t="s">
        <v>415</v>
      </c>
      <c r="AN69" s="131" t="s">
        <v>589</v>
      </c>
      <c r="AO69" s="20" t="s">
        <v>487</v>
      </c>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row>
    <row r="70" spans="2:129" s="25" customFormat="1" hidden="1" outlineLevel="1">
      <c r="AK70" s="30"/>
      <c r="AL70" s="20" t="s">
        <v>195</v>
      </c>
      <c r="AM70" s="20" t="s">
        <v>416</v>
      </c>
      <c r="AN70" s="131" t="s">
        <v>588</v>
      </c>
      <c r="AO70" s="20" t="s">
        <v>488</v>
      </c>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row>
    <row r="71" spans="2:129" s="30" customFormat="1" hidden="1" outlineLevel="1">
      <c r="I71" s="31" t="s">
        <v>225</v>
      </c>
      <c r="AL71" s="20" t="s">
        <v>196</v>
      </c>
      <c r="AM71" s="20" t="s">
        <v>414</v>
      </c>
      <c r="AN71" s="131" t="s">
        <v>587</v>
      </c>
      <c r="AO71" s="20" t="s">
        <v>572</v>
      </c>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row>
    <row r="72" spans="2:129" s="30" customFormat="1" hidden="1" outlineLevel="1">
      <c r="I72" s="30" t="s">
        <v>226</v>
      </c>
      <c r="AL72" s="20" t="s">
        <v>197</v>
      </c>
      <c r="AM72" s="20" t="s">
        <v>416</v>
      </c>
      <c r="AN72" s="131" t="s">
        <v>588</v>
      </c>
      <c r="AO72" s="20" t="s">
        <v>488</v>
      </c>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row>
    <row r="73" spans="2:129" s="30" customFormat="1" hidden="1" outlineLevel="1">
      <c r="I73" s="30" t="s">
        <v>227</v>
      </c>
      <c r="AL73" s="20" t="s">
        <v>201</v>
      </c>
      <c r="AM73" s="20" t="s">
        <v>416</v>
      </c>
      <c r="AN73" s="131" t="s">
        <v>588</v>
      </c>
      <c r="AO73" s="20" t="s">
        <v>488</v>
      </c>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row>
    <row r="74" spans="2:129" s="30" customFormat="1" hidden="1" outlineLevel="1">
      <c r="AL74" s="20" t="s">
        <v>202</v>
      </c>
      <c r="AM74" s="20" t="s">
        <v>417</v>
      </c>
      <c r="AN74" s="131" t="s">
        <v>590</v>
      </c>
      <c r="AO74" s="20" t="s">
        <v>489</v>
      </c>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row>
    <row r="75" spans="2:129" s="30" customFormat="1" hidden="1" outlineLevel="1">
      <c r="I75" s="30" t="s">
        <v>228</v>
      </c>
      <c r="AL75" s="20" t="s">
        <v>203</v>
      </c>
      <c r="AM75" s="20" t="s">
        <v>415</v>
      </c>
      <c r="AN75" s="131" t="s">
        <v>589</v>
      </c>
      <c r="AO75" s="20" t="s">
        <v>487</v>
      </c>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row>
    <row r="76" spans="2:129" s="30" customFormat="1" hidden="1" outlineLevel="1">
      <c r="AL76" s="20" t="s">
        <v>204</v>
      </c>
      <c r="AM76" s="20" t="s">
        <v>417</v>
      </c>
      <c r="AN76" s="131" t="s">
        <v>590</v>
      </c>
      <c r="AO76" s="20" t="s">
        <v>489</v>
      </c>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row>
    <row r="77" spans="2:129" s="30" customFormat="1" hidden="1" outlineLevel="1">
      <c r="I77" s="31" t="s">
        <v>233</v>
      </c>
      <c r="AL77" s="20" t="s">
        <v>205</v>
      </c>
      <c r="AM77" s="20" t="s">
        <v>417</v>
      </c>
      <c r="AN77" s="131" t="s">
        <v>590</v>
      </c>
      <c r="AO77" s="20" t="s">
        <v>489</v>
      </c>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row>
    <row r="78" spans="2:129" s="30" customFormat="1" hidden="1" outlineLevel="1">
      <c r="I78" s="30" t="s">
        <v>230</v>
      </c>
      <c r="AL78" s="20" t="s">
        <v>206</v>
      </c>
      <c r="AM78" s="20" t="s">
        <v>418</v>
      </c>
      <c r="AN78" s="131" t="s">
        <v>591</v>
      </c>
      <c r="AO78" s="20" t="s">
        <v>490</v>
      </c>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row>
    <row r="79" spans="2:129" s="30" customFormat="1" hidden="1" outlineLevel="1">
      <c r="I79" s="30" t="s">
        <v>231</v>
      </c>
      <c r="AL79" s="20" t="s">
        <v>207</v>
      </c>
      <c r="AM79" s="20" t="s">
        <v>415</v>
      </c>
      <c r="AN79" s="131" t="s">
        <v>589</v>
      </c>
      <c r="AO79" s="20" t="s">
        <v>487</v>
      </c>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row>
    <row r="80" spans="2:129" s="30" customFormat="1" hidden="1" outlineLevel="1">
      <c r="AL80" s="20" t="s">
        <v>208</v>
      </c>
      <c r="AM80" s="20" t="s">
        <v>418</v>
      </c>
      <c r="AN80" s="131" t="s">
        <v>591</v>
      </c>
      <c r="AO80" s="20" t="s">
        <v>490</v>
      </c>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row>
    <row r="81" spans="9:129" s="30" customFormat="1" hidden="1" outlineLevel="1">
      <c r="I81" s="30" t="s">
        <v>232</v>
      </c>
      <c r="AL81" s="20" t="s">
        <v>248</v>
      </c>
      <c r="AM81" s="20" t="s">
        <v>419</v>
      </c>
      <c r="AN81" s="131" t="s">
        <v>596</v>
      </c>
      <c r="AO81" s="20" t="s">
        <v>491</v>
      </c>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row>
    <row r="82" spans="9:129" s="25" customFormat="1" hidden="1" outlineLevel="1">
      <c r="AK82" s="30"/>
      <c r="AL82" s="20" t="s">
        <v>249</v>
      </c>
      <c r="AM82" s="20" t="s">
        <v>419</v>
      </c>
      <c r="AN82" s="131" t="s">
        <v>596</v>
      </c>
      <c r="AO82" s="20" t="s">
        <v>492</v>
      </c>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row>
    <row r="83" spans="9:129" s="25" customFormat="1" hidden="1" outlineLevel="1">
      <c r="AK83" s="30"/>
      <c r="AL83" s="20" t="s">
        <v>250</v>
      </c>
      <c r="AM83" s="20" t="s">
        <v>420</v>
      </c>
      <c r="AN83" s="131" t="s">
        <v>597</v>
      </c>
      <c r="AO83" s="20" t="s">
        <v>493</v>
      </c>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row>
    <row r="84" spans="9:129" s="25" customFormat="1" hidden="1" outlineLevel="1">
      <c r="AK84" s="30"/>
      <c r="AL84" s="20" t="s">
        <v>251</v>
      </c>
      <c r="AM84" s="20" t="s">
        <v>420</v>
      </c>
      <c r="AN84" s="131" t="s">
        <v>597</v>
      </c>
      <c r="AO84" s="20" t="s">
        <v>494</v>
      </c>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row>
    <row r="85" spans="9:129" s="25" customFormat="1" hidden="1" outlineLevel="1">
      <c r="AK85" s="30"/>
      <c r="AL85" s="20" t="s">
        <v>253</v>
      </c>
      <c r="AM85" s="20" t="s">
        <v>421</v>
      </c>
      <c r="AN85" s="131" t="s">
        <v>598</v>
      </c>
      <c r="AO85" s="20" t="s">
        <v>495</v>
      </c>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row>
    <row r="86" spans="9:129" s="25" customFormat="1" hidden="1" outlineLevel="1">
      <c r="AK86" s="30"/>
      <c r="AL86" s="20" t="s">
        <v>467</v>
      </c>
      <c r="AM86" s="20" t="s">
        <v>421</v>
      </c>
      <c r="AN86" s="131" t="s">
        <v>598</v>
      </c>
      <c r="AO86" s="20" t="s">
        <v>496</v>
      </c>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row>
    <row r="87" spans="9:129" s="25" customFormat="1" hidden="1" outlineLevel="1">
      <c r="AK87" s="30"/>
      <c r="AL87" s="20" t="s">
        <v>468</v>
      </c>
      <c r="AM87" s="20" t="s">
        <v>421</v>
      </c>
      <c r="AN87" s="131" t="s">
        <v>598</v>
      </c>
      <c r="AO87" s="20" t="s">
        <v>495</v>
      </c>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row>
    <row r="88" spans="9:129" s="25" customFormat="1" hidden="1" outlineLevel="1">
      <c r="AK88" s="30"/>
      <c r="AL88" s="20" t="s">
        <v>252</v>
      </c>
      <c r="AM88" s="20" t="s">
        <v>421</v>
      </c>
      <c r="AN88" s="131" t="s">
        <v>598</v>
      </c>
      <c r="AO88" s="20" t="s">
        <v>495</v>
      </c>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row>
    <row r="89" spans="9:129" s="25" customFormat="1" hidden="1" outlineLevel="1">
      <c r="AK89" s="30"/>
      <c r="AL89" s="20" t="s">
        <v>469</v>
      </c>
      <c r="AM89" s="20" t="s">
        <v>421</v>
      </c>
      <c r="AN89" s="131" t="s">
        <v>598</v>
      </c>
      <c r="AO89" s="20" t="s">
        <v>495</v>
      </c>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row>
    <row r="90" spans="9:129" s="25" customFormat="1" hidden="1" outlineLevel="1">
      <c r="AK90" s="30"/>
      <c r="AL90" s="20" t="s">
        <v>254</v>
      </c>
      <c r="AM90" s="20" t="s">
        <v>422</v>
      </c>
      <c r="AN90" s="131" t="s">
        <v>599</v>
      </c>
      <c r="AO90" s="20" t="s">
        <v>497</v>
      </c>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row>
    <row r="91" spans="9:129" s="25" customFormat="1" hidden="1" outlineLevel="1">
      <c r="AK91" s="30"/>
      <c r="AL91" s="20" t="s">
        <v>256</v>
      </c>
      <c r="AM91" s="20" t="s">
        <v>422</v>
      </c>
      <c r="AN91" s="131" t="s">
        <v>599</v>
      </c>
      <c r="AO91" s="20" t="s">
        <v>497</v>
      </c>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row>
    <row r="92" spans="9:129" s="25" customFormat="1" hidden="1" outlineLevel="1">
      <c r="AK92" s="30"/>
      <c r="AL92" s="20" t="s">
        <v>439</v>
      </c>
      <c r="AM92" s="20" t="s">
        <v>423</v>
      </c>
      <c r="AN92" s="131" t="s">
        <v>600</v>
      </c>
      <c r="AO92" s="20" t="s">
        <v>498</v>
      </c>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row>
    <row r="93" spans="9:129" s="25" customFormat="1" hidden="1" outlineLevel="1">
      <c r="AK93" s="30"/>
      <c r="AL93" s="20" t="s">
        <v>258</v>
      </c>
      <c r="AM93" s="20" t="s">
        <v>423</v>
      </c>
      <c r="AN93" s="131" t="s">
        <v>600</v>
      </c>
      <c r="AO93" s="20" t="s">
        <v>573</v>
      </c>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row>
    <row r="94" spans="9:129" s="25" customFormat="1" hidden="1" outlineLevel="1">
      <c r="AK94" s="30"/>
      <c r="AL94" s="20" t="s">
        <v>470</v>
      </c>
      <c r="AM94" s="20" t="s">
        <v>423</v>
      </c>
      <c r="AN94" s="131" t="s">
        <v>600</v>
      </c>
      <c r="AO94" s="20" t="s">
        <v>573</v>
      </c>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row>
    <row r="95" spans="9:129" s="25" customFormat="1" hidden="1" outlineLevel="1">
      <c r="AK95" s="30"/>
      <c r="AL95" s="20" t="s">
        <v>259</v>
      </c>
      <c r="AM95" s="20" t="s">
        <v>424</v>
      </c>
      <c r="AN95" s="131" t="s">
        <v>601</v>
      </c>
      <c r="AO95" s="20" t="s">
        <v>499</v>
      </c>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row>
    <row r="96" spans="9:129" s="25" customFormat="1" hidden="1" outlineLevel="1">
      <c r="AK96" s="30"/>
      <c r="AL96" s="20" t="s">
        <v>471</v>
      </c>
      <c r="AM96" s="20" t="s">
        <v>424</v>
      </c>
      <c r="AN96" s="131" t="s">
        <v>601</v>
      </c>
      <c r="AO96" s="20" t="s">
        <v>499</v>
      </c>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row>
    <row r="97" spans="37:129" s="25" customFormat="1" hidden="1" outlineLevel="1">
      <c r="AK97" s="30"/>
      <c r="AL97" s="20" t="s">
        <v>260</v>
      </c>
      <c r="AM97" s="20" t="s">
        <v>424</v>
      </c>
      <c r="AN97" s="131" t="s">
        <v>601</v>
      </c>
      <c r="AO97" s="20" t="s">
        <v>499</v>
      </c>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row>
    <row r="98" spans="37:129" s="25" customFormat="1" hidden="1" outlineLevel="1">
      <c r="AK98" s="30"/>
      <c r="AL98" s="20" t="s">
        <v>261</v>
      </c>
      <c r="AM98" s="20" t="s">
        <v>424</v>
      </c>
      <c r="AN98" s="131" t="s">
        <v>601</v>
      </c>
      <c r="AO98" s="20" t="s">
        <v>574</v>
      </c>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row>
    <row r="99" spans="37:129" s="25" customFormat="1" hidden="1" outlineLevel="1">
      <c r="AK99" s="30"/>
      <c r="AL99" s="20" t="s">
        <v>472</v>
      </c>
      <c r="AM99" s="20" t="s">
        <v>424</v>
      </c>
      <c r="AN99" s="131" t="s">
        <v>601</v>
      </c>
      <c r="AO99" s="20" t="s">
        <v>574</v>
      </c>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row>
    <row r="100" spans="37:129" s="25" customFormat="1" hidden="1" outlineLevel="1">
      <c r="AK100" s="30"/>
      <c r="AL100" s="20" t="s">
        <v>262</v>
      </c>
      <c r="AM100" s="20" t="s">
        <v>425</v>
      </c>
      <c r="AN100" s="131" t="s">
        <v>602</v>
      </c>
      <c r="AO100" s="20" t="s">
        <v>500</v>
      </c>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row>
    <row r="101" spans="37:129" s="25" customFormat="1" hidden="1" outlineLevel="1">
      <c r="AK101" s="30"/>
      <c r="AL101" s="20" t="s">
        <v>263</v>
      </c>
      <c r="AM101" s="20" t="s">
        <v>425</v>
      </c>
      <c r="AN101" s="131" t="s">
        <v>602</v>
      </c>
      <c r="AO101" s="20" t="s">
        <v>500</v>
      </c>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row>
    <row r="102" spans="37:129" s="25" customFormat="1" hidden="1" outlineLevel="1">
      <c r="AK102" s="30"/>
      <c r="AL102" s="20" t="s">
        <v>264</v>
      </c>
      <c r="AM102" s="20" t="s">
        <v>426</v>
      </c>
      <c r="AN102" s="131" t="s">
        <v>603</v>
      </c>
      <c r="AO102" s="20" t="s">
        <v>501</v>
      </c>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row>
    <row r="103" spans="37:129" s="25" customFormat="1" hidden="1" outlineLevel="1">
      <c r="AK103" s="30"/>
      <c r="AL103" s="20" t="s">
        <v>267</v>
      </c>
      <c r="AM103" s="20" t="s">
        <v>427</v>
      </c>
      <c r="AN103" s="131" t="s">
        <v>604</v>
      </c>
      <c r="AO103" s="20" t="s">
        <v>502</v>
      </c>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row>
    <row r="104" spans="37:129" s="25" customFormat="1" hidden="1" outlineLevel="1">
      <c r="AK104" s="30"/>
      <c r="AL104" s="20" t="s">
        <v>269</v>
      </c>
      <c r="AM104" s="20" t="s">
        <v>427</v>
      </c>
      <c r="AN104" s="131" t="s">
        <v>604</v>
      </c>
      <c r="AO104" s="20" t="s">
        <v>502</v>
      </c>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row>
    <row r="105" spans="37:129" s="25" customFormat="1" hidden="1" outlineLevel="1">
      <c r="AK105" s="30"/>
      <c r="AL105" s="20" t="s">
        <v>270</v>
      </c>
      <c r="AM105" s="20" t="s">
        <v>427</v>
      </c>
      <c r="AN105" s="131" t="s">
        <v>604</v>
      </c>
      <c r="AO105" s="20" t="s">
        <v>502</v>
      </c>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row>
    <row r="106" spans="37:129" s="25" customFormat="1" hidden="1" outlineLevel="1">
      <c r="AK106" s="30"/>
      <c r="AL106" s="20" t="s">
        <v>473</v>
      </c>
      <c r="AM106" s="20" t="s">
        <v>427</v>
      </c>
      <c r="AN106" s="131" t="s">
        <v>604</v>
      </c>
      <c r="AO106" s="20" t="s">
        <v>502</v>
      </c>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row>
    <row r="107" spans="37:129" s="25" customFormat="1" hidden="1" outlineLevel="1">
      <c r="AK107" s="30"/>
      <c r="AL107" s="20" t="s">
        <v>272</v>
      </c>
      <c r="AM107" s="20" t="s">
        <v>428</v>
      </c>
      <c r="AN107" s="131" t="s">
        <v>605</v>
      </c>
      <c r="AO107" s="20" t="s">
        <v>503</v>
      </c>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row>
    <row r="108" spans="37:129" s="25" customFormat="1" hidden="1" outlineLevel="1">
      <c r="AK108" s="30"/>
      <c r="AL108" s="20" t="s">
        <v>273</v>
      </c>
      <c r="AM108" s="20" t="s">
        <v>428</v>
      </c>
      <c r="AN108" s="131" t="s">
        <v>605</v>
      </c>
      <c r="AO108" s="20" t="s">
        <v>504</v>
      </c>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row>
    <row r="109" spans="37:129" s="25" customFormat="1" hidden="1" outlineLevel="1">
      <c r="AK109" s="30"/>
      <c r="AL109" s="20" t="s">
        <v>474</v>
      </c>
      <c r="AM109" s="20" t="s">
        <v>428</v>
      </c>
      <c r="AN109" s="131" t="s">
        <v>605</v>
      </c>
      <c r="AO109" s="20" t="s">
        <v>505</v>
      </c>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row>
    <row r="110" spans="37:129" s="25" customFormat="1" hidden="1" outlineLevel="1">
      <c r="AK110" s="30"/>
      <c r="AL110" s="20" t="s">
        <v>274</v>
      </c>
      <c r="AM110" s="20" t="s">
        <v>429</v>
      </c>
      <c r="AN110" s="131" t="s">
        <v>607</v>
      </c>
      <c r="AO110" s="20" t="s">
        <v>486</v>
      </c>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row>
    <row r="111" spans="37:129" s="25" customFormat="1" hidden="1" outlineLevel="1">
      <c r="AK111" s="30"/>
      <c r="AL111" s="20" t="s">
        <v>475</v>
      </c>
      <c r="AM111" s="20" t="s">
        <v>429</v>
      </c>
      <c r="AN111" s="131" t="s">
        <v>607</v>
      </c>
      <c r="AO111" s="20" t="s">
        <v>486</v>
      </c>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row>
    <row r="112" spans="37:129" s="25" customFormat="1" hidden="1" outlineLevel="1">
      <c r="AK112" s="30"/>
      <c r="AL112" s="20" t="s">
        <v>275</v>
      </c>
      <c r="AM112" s="20" t="s">
        <v>430</v>
      </c>
      <c r="AN112" s="131" t="s">
        <v>606</v>
      </c>
      <c r="AO112" s="20" t="s">
        <v>506</v>
      </c>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row>
    <row r="113" spans="37:129" s="25" customFormat="1" hidden="1" outlineLevel="1">
      <c r="AK113" s="30"/>
      <c r="AL113" s="20" t="s">
        <v>277</v>
      </c>
      <c r="AM113" s="20" t="s">
        <v>430</v>
      </c>
      <c r="AN113" s="131" t="s">
        <v>606</v>
      </c>
      <c r="AO113" s="20" t="s">
        <v>506</v>
      </c>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row>
    <row r="114" spans="37:129" s="25" customFormat="1" hidden="1" outlineLevel="1">
      <c r="AK114" s="30"/>
      <c r="AL114" s="20" t="s">
        <v>235</v>
      </c>
      <c r="AM114" s="20" t="s">
        <v>431</v>
      </c>
      <c r="AN114" s="131" t="s">
        <v>608</v>
      </c>
      <c r="AO114" s="20" t="s">
        <v>507</v>
      </c>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row>
    <row r="115" spans="37:129" s="25" customFormat="1" hidden="1" outlineLevel="1">
      <c r="AK115" s="30"/>
      <c r="AL115" s="20" t="s">
        <v>236</v>
      </c>
      <c r="AM115" s="20" t="s">
        <v>431</v>
      </c>
      <c r="AN115" s="131" t="s">
        <v>608</v>
      </c>
      <c r="AO115" s="20" t="s">
        <v>507</v>
      </c>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row>
    <row r="116" spans="37:129" s="25" customFormat="1" hidden="1" outlineLevel="1">
      <c r="AK116" s="30"/>
      <c r="AL116" s="20" t="s">
        <v>237</v>
      </c>
      <c r="AM116" s="20" t="s">
        <v>431</v>
      </c>
      <c r="AN116" s="131" t="s">
        <v>608</v>
      </c>
      <c r="AO116" s="20" t="s">
        <v>507</v>
      </c>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row>
    <row r="117" spans="37:129" s="25" customFormat="1" hidden="1" outlineLevel="1">
      <c r="AK117" s="30"/>
      <c r="AL117" s="20" t="s">
        <v>238</v>
      </c>
      <c r="AM117" s="20" t="s">
        <v>636</v>
      </c>
      <c r="AN117" s="131" t="s">
        <v>609</v>
      </c>
      <c r="AO117" s="20" t="s">
        <v>508</v>
      </c>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row>
    <row r="118" spans="37:129" s="25" customFormat="1" hidden="1" outlineLevel="1">
      <c r="AK118" s="30"/>
      <c r="AL118" s="20" t="s">
        <v>240</v>
      </c>
      <c r="AM118" s="20" t="s">
        <v>585</v>
      </c>
      <c r="AN118" s="131" t="s">
        <v>610</v>
      </c>
      <c r="AO118" s="20" t="s">
        <v>586</v>
      </c>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row>
    <row r="119" spans="37:129" s="25" customFormat="1" hidden="1" outlineLevel="1">
      <c r="AK119" s="30"/>
      <c r="AL119" s="20" t="s">
        <v>476</v>
      </c>
      <c r="AM119" s="20" t="s">
        <v>585</v>
      </c>
      <c r="AN119" s="131" t="s">
        <v>610</v>
      </c>
      <c r="AO119" s="20" t="s">
        <v>586</v>
      </c>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row>
    <row r="120" spans="37:129" s="25" customFormat="1" hidden="1" outlineLevel="1">
      <c r="AK120" s="30"/>
      <c r="AL120" s="20" t="s">
        <v>242</v>
      </c>
      <c r="AM120" s="20" t="s">
        <v>432</v>
      </c>
      <c r="AN120" s="131" t="s">
        <v>611</v>
      </c>
      <c r="AO120" s="20" t="s">
        <v>509</v>
      </c>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row>
    <row r="121" spans="37:129" s="25" customFormat="1" hidden="1" outlineLevel="1">
      <c r="AK121" s="30"/>
      <c r="AL121" s="20" t="s">
        <v>477</v>
      </c>
      <c r="AM121" s="20" t="s">
        <v>432</v>
      </c>
      <c r="AN121" s="131" t="s">
        <v>611</v>
      </c>
      <c r="AO121" s="20" t="s">
        <v>510</v>
      </c>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row>
    <row r="122" spans="37:129" s="25" customFormat="1" hidden="1" outlineLevel="1">
      <c r="AK122" s="30"/>
      <c r="AL122" s="30" t="s">
        <v>440</v>
      </c>
      <c r="AM122" s="30" t="s">
        <v>432</v>
      </c>
      <c r="AN122" s="131" t="s">
        <v>611</v>
      </c>
      <c r="AO122" s="30" t="s">
        <v>510</v>
      </c>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row>
    <row r="123" spans="37:129" s="25" customFormat="1" hidden="1" outlineLevel="1">
      <c r="AK123" s="30"/>
      <c r="AL123" s="30" t="s">
        <v>478</v>
      </c>
      <c r="AM123" s="30" t="s">
        <v>432</v>
      </c>
      <c r="AN123" s="131" t="s">
        <v>611</v>
      </c>
      <c r="AO123" s="30" t="s">
        <v>509</v>
      </c>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row>
    <row r="124" spans="37:129" s="25" customFormat="1" hidden="1" outlineLevel="1">
      <c r="AK124" s="30"/>
      <c r="AL124" s="30" t="s">
        <v>245</v>
      </c>
      <c r="AM124" s="30" t="s">
        <v>635</v>
      </c>
      <c r="AN124" s="131" t="s">
        <v>612</v>
      </c>
      <c r="AO124" s="30" t="s">
        <v>511</v>
      </c>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row>
    <row r="125" spans="37:129" s="25" customFormat="1" hidden="1" outlineLevel="1">
      <c r="AK125" s="30"/>
      <c r="AL125" s="30" t="s">
        <v>246</v>
      </c>
      <c r="AM125" s="30" t="s">
        <v>433</v>
      </c>
      <c r="AN125" s="131" t="s">
        <v>613</v>
      </c>
      <c r="AO125" s="30" t="s">
        <v>512</v>
      </c>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row>
    <row r="126" spans="37:129" s="25" customFormat="1" hidden="1" outlineLevel="1">
      <c r="AK126" s="30"/>
      <c r="AL126" s="30" t="s">
        <v>247</v>
      </c>
      <c r="AM126" s="30" t="s">
        <v>433</v>
      </c>
      <c r="AN126" s="131" t="s">
        <v>613</v>
      </c>
      <c r="AO126" s="30" t="s">
        <v>512</v>
      </c>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row>
    <row r="127" spans="37:129" s="25" customFormat="1" hidden="1" outlineLevel="1">
      <c r="AK127" s="30"/>
      <c r="AL127" s="30" t="s">
        <v>209</v>
      </c>
      <c r="AM127" s="30" t="s">
        <v>434</v>
      </c>
      <c r="AN127" s="131" t="s">
        <v>592</v>
      </c>
      <c r="AO127" s="30" t="s">
        <v>513</v>
      </c>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row>
    <row r="128" spans="37:129" s="25" customFormat="1" hidden="1" outlineLevel="1">
      <c r="AK128" s="30"/>
      <c r="AL128" s="30" t="s">
        <v>210</v>
      </c>
      <c r="AM128" s="30" t="s">
        <v>434</v>
      </c>
      <c r="AN128" s="131" t="s">
        <v>592</v>
      </c>
      <c r="AO128" s="30" t="s">
        <v>514</v>
      </c>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row>
    <row r="129" spans="37:129" s="25" customFormat="1" hidden="1" outlineLevel="1">
      <c r="AK129" s="30"/>
      <c r="AL129" s="30" t="s">
        <v>211</v>
      </c>
      <c r="AM129" s="30" t="s">
        <v>435</v>
      </c>
      <c r="AN129" s="131" t="s">
        <v>593</v>
      </c>
      <c r="AO129" s="30" t="s">
        <v>515</v>
      </c>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row>
    <row r="130" spans="37:129" s="25" customFormat="1" hidden="1" outlineLevel="1">
      <c r="AK130" s="30"/>
      <c r="AL130" s="30" t="s">
        <v>212</v>
      </c>
      <c r="AM130" s="30" t="s">
        <v>436</v>
      </c>
      <c r="AN130" s="131" t="s">
        <v>594</v>
      </c>
      <c r="AO130" s="30" t="s">
        <v>516</v>
      </c>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row>
    <row r="131" spans="37:129" s="25" customFormat="1" hidden="1" outlineLevel="1">
      <c r="AK131" s="30"/>
      <c r="AL131" s="30" t="s">
        <v>213</v>
      </c>
      <c r="AM131" s="30" t="s">
        <v>437</v>
      </c>
      <c r="AN131" s="131" t="s">
        <v>595</v>
      </c>
      <c r="AO131" s="30" t="s">
        <v>517</v>
      </c>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row>
    <row r="132" spans="37:129" s="25" customFormat="1" hidden="1" outlineLevel="1">
      <c r="AK132" s="30"/>
      <c r="AL132" s="30" t="s">
        <v>479</v>
      </c>
      <c r="AM132" s="30" t="s">
        <v>437</v>
      </c>
      <c r="AN132" s="131" t="s">
        <v>595</v>
      </c>
      <c r="AO132" s="30" t="s">
        <v>517</v>
      </c>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row>
    <row r="133" spans="37:129" s="25" customFormat="1" hidden="1" outlineLevel="1">
      <c r="AK133" s="30"/>
      <c r="AL133" s="30" t="s">
        <v>214</v>
      </c>
      <c r="AM133" s="30" t="s">
        <v>437</v>
      </c>
      <c r="AN133" s="131" t="s">
        <v>595</v>
      </c>
      <c r="AO133" s="30" t="s">
        <v>517</v>
      </c>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row>
    <row r="134" spans="37:129" s="25" customFormat="1" hidden="1" outlineLevel="1">
      <c r="AK134" s="30"/>
      <c r="AL134" s="30" t="s">
        <v>215</v>
      </c>
      <c r="AM134" s="30" t="s">
        <v>437</v>
      </c>
      <c r="AN134" s="131" t="s">
        <v>595</v>
      </c>
      <c r="AO134" s="30" t="s">
        <v>517</v>
      </c>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row>
    <row r="135" spans="37:129" s="25" customFormat="1" ht="12" hidden="1" outlineLevel="1">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row>
    <row r="136" spans="37:129" s="25" customFormat="1" ht="12" collapsed="1">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row>
    <row r="137" spans="37:129" s="25" customFormat="1" ht="12">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row>
    <row r="138" spans="37:129" s="25" customFormat="1" ht="12">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row>
    <row r="139" spans="37:129" s="25" customFormat="1" ht="12">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row>
    <row r="140" spans="37:129" s="25" customFormat="1" ht="12">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row>
    <row r="141" spans="37:129" s="25" customFormat="1" ht="12">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row>
    <row r="142" spans="37:129" s="25" customFormat="1" ht="12">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row>
    <row r="143" spans="37:129" s="25" customFormat="1" ht="12">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row>
    <row r="144" spans="37:129" s="25" customFormat="1" ht="12">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row>
    <row r="145" spans="37:129" s="25" customFormat="1" ht="12">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row>
    <row r="146" spans="37:129" s="25" customFormat="1" ht="12">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row>
    <row r="147" spans="37:129" s="25" customFormat="1" ht="12">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row>
    <row r="148" spans="37:129" s="25" customFormat="1" ht="12">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row>
    <row r="149" spans="37:129" s="25" customFormat="1" ht="12">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row>
    <row r="150" spans="37:129" s="25" customFormat="1" ht="12">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row>
    <row r="151" spans="37:129" s="25" customFormat="1" ht="12">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row>
    <row r="152" spans="37:129" s="25" customFormat="1" ht="12">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row>
    <row r="153" spans="37:129" s="25" customFormat="1" ht="12">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row>
    <row r="154" spans="37:129" s="25" customFormat="1" ht="12">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row>
    <row r="155" spans="37:129" s="25" customFormat="1" ht="12">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row>
    <row r="156" spans="37:129" s="25" customFormat="1" ht="12">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row>
    <row r="157" spans="37:129" s="25" customFormat="1" ht="12">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row>
    <row r="158" spans="37:129" s="25" customFormat="1" ht="12">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row>
    <row r="159" spans="37:129" s="25" customFormat="1" ht="12">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row>
    <row r="160" spans="37:129" s="25" customFormat="1" ht="12">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row>
    <row r="161" spans="37:129" s="25" customFormat="1" ht="12">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row>
    <row r="162" spans="37:129" s="25" customFormat="1" ht="12">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row>
    <row r="163" spans="37:129" s="25" customFormat="1" ht="12">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row>
    <row r="164" spans="37:129" s="25" customFormat="1" ht="12">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row>
    <row r="165" spans="37:129" s="25" customFormat="1" ht="12">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row>
    <row r="166" spans="37:129" s="25" customFormat="1" ht="12">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row>
    <row r="167" spans="37:129" s="25" customFormat="1" ht="12">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row>
    <row r="168" spans="37:129" s="25" customFormat="1" ht="12">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row>
    <row r="169" spans="37:129" s="25" customFormat="1" ht="12">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row>
    <row r="170" spans="37:129" s="25" customFormat="1" ht="12">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row>
    <row r="171" spans="37:129" s="25" customFormat="1" ht="12">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row>
    <row r="172" spans="37:129" s="25" customFormat="1" ht="12">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row>
    <row r="173" spans="37:129" s="25" customFormat="1" ht="12">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row>
    <row r="174" spans="37:129" s="25" customFormat="1" ht="12">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row>
    <row r="175" spans="37:129" s="25" customFormat="1" ht="12">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row>
    <row r="176" spans="37:129" s="25" customFormat="1" ht="12">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row>
    <row r="177" spans="37:129" s="25" customFormat="1" ht="12">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row>
    <row r="178" spans="37:129" s="25" customFormat="1" ht="12">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row>
    <row r="179" spans="37:129" s="25" customFormat="1" ht="12">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row>
    <row r="180" spans="37:129" s="25" customFormat="1" ht="12">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row>
    <row r="181" spans="37:129" s="25" customFormat="1" ht="12">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row>
    <row r="182" spans="37:129" s="25" customFormat="1" ht="12">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row>
    <row r="183" spans="37:129" s="25" customFormat="1" ht="12">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row>
    <row r="184" spans="37:129" s="25" customFormat="1" ht="12">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row>
    <row r="185" spans="37:129" s="25" customFormat="1" ht="12">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row>
    <row r="186" spans="37:129" s="25" customFormat="1" ht="12">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row>
    <row r="187" spans="37:129" s="25" customFormat="1" ht="12">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row>
    <row r="188" spans="37:129" s="25" customFormat="1" ht="12">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row>
    <row r="189" spans="37:129" s="25" customFormat="1" ht="12">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row>
    <row r="190" spans="37:129" s="25" customFormat="1" ht="12">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row>
    <row r="191" spans="37:129" s="25" customFormat="1" ht="12">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row>
    <row r="192" spans="37:129" s="25" customFormat="1" ht="12">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row>
    <row r="193" spans="37:129" s="25" customFormat="1" ht="12">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row>
    <row r="194" spans="37:129" s="25" customFormat="1" ht="12">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row>
    <row r="195" spans="37:129" s="25" customFormat="1" ht="12">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row>
    <row r="196" spans="37:129" s="25" customFormat="1" ht="12">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row>
    <row r="197" spans="37:129" s="25" customFormat="1" ht="12">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row>
    <row r="198" spans="37:129" s="25" customFormat="1" ht="12">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row>
    <row r="199" spans="37:129" s="25" customFormat="1" ht="12">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row>
    <row r="200" spans="37:129" s="25" customFormat="1" ht="12">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row>
    <row r="201" spans="37:129" s="25" customFormat="1" ht="12">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row>
    <row r="202" spans="37:129" s="25" customFormat="1" ht="12">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row>
    <row r="203" spans="37:129" s="25" customFormat="1" ht="12">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row>
    <row r="204" spans="37:129" s="25" customFormat="1" ht="12">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row>
    <row r="205" spans="37:129" s="25" customFormat="1" ht="12">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row>
    <row r="206" spans="37:129" s="25" customFormat="1" ht="12">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row>
    <row r="207" spans="37:129" s="25" customFormat="1" ht="12">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row>
    <row r="208" spans="37:129" s="25" customFormat="1" ht="12">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row>
    <row r="209" spans="37:129" s="25" customFormat="1" ht="12">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row>
    <row r="210" spans="37:129" s="25" customFormat="1" ht="12">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row>
  </sheetData>
  <sheetProtection formatCells="0" selectLockedCells="1" selectUnlockedCells="1"/>
  <mergeCells count="88">
    <mergeCell ref="A28:AJ28"/>
    <mergeCell ref="A31:AJ31"/>
    <mergeCell ref="AG30:AJ30"/>
    <mergeCell ref="B17:L17"/>
    <mergeCell ref="B19:L19"/>
    <mergeCell ref="AC25:AF25"/>
    <mergeCell ref="AA25:AB25"/>
    <mergeCell ref="Y17:AH17"/>
    <mergeCell ref="B20:L22"/>
    <mergeCell ref="M20:AH20"/>
    <mergeCell ref="M21:AH21"/>
    <mergeCell ref="A27:AJ27"/>
    <mergeCell ref="B24:E25"/>
    <mergeCell ref="B18:L18"/>
    <mergeCell ref="M18:U18"/>
    <mergeCell ref="Q19:R19"/>
    <mergeCell ref="AE47:AG47"/>
    <mergeCell ref="AE44:AG44"/>
    <mergeCell ref="T46:W46"/>
    <mergeCell ref="Y52:Z53"/>
    <mergeCell ref="X49:Z49"/>
    <mergeCell ref="P49:W49"/>
    <mergeCell ref="AB50:AD51"/>
    <mergeCell ref="AE50:AG51"/>
    <mergeCell ref="AA53:AC53"/>
    <mergeCell ref="U24:Z24"/>
    <mergeCell ref="M24:T24"/>
    <mergeCell ref="M22:AH22"/>
    <mergeCell ref="M23:P23"/>
    <mergeCell ref="AA24:AH24"/>
    <mergeCell ref="Q23:R23"/>
    <mergeCell ref="I43:I47"/>
    <mergeCell ref="N43:N47"/>
    <mergeCell ref="O41:Q41"/>
    <mergeCell ref="M17:X17"/>
    <mergeCell ref="BE5:BG5"/>
    <mergeCell ref="B7:K7"/>
    <mergeCell ref="B10:H10"/>
    <mergeCell ref="B11:H11"/>
    <mergeCell ref="V18:AH18"/>
    <mergeCell ref="A29:AJ29"/>
    <mergeCell ref="AG25:AH25"/>
    <mergeCell ref="B23:L23"/>
    <mergeCell ref="M25:Z25"/>
    <mergeCell ref="K24:L25"/>
    <mergeCell ref="F24:J25"/>
    <mergeCell ref="T12:X12"/>
    <mergeCell ref="AM18:AS18"/>
    <mergeCell ref="Y12:AH12"/>
    <mergeCell ref="O14:T14"/>
    <mergeCell ref="Y14:Z14"/>
    <mergeCell ref="U14:X14"/>
    <mergeCell ref="BI3:BL3"/>
    <mergeCell ref="AT3:AW3"/>
    <mergeCell ref="AP3:AS3"/>
    <mergeCell ref="BE3:BH3"/>
    <mergeCell ref="BW4:DQ5"/>
    <mergeCell ref="AP5:AS5"/>
    <mergeCell ref="AU5:AV5"/>
    <mergeCell ref="A1:AH1"/>
    <mergeCell ref="Y2:AH2"/>
    <mergeCell ref="V3:X3"/>
    <mergeCell ref="Y3:AH3"/>
    <mergeCell ref="M19:P19"/>
    <mergeCell ref="M13:N13"/>
    <mergeCell ref="L6:AH6"/>
    <mergeCell ref="L7:AH7"/>
    <mergeCell ref="I11:AH11"/>
    <mergeCell ref="B6:K6"/>
    <mergeCell ref="B12:H12"/>
    <mergeCell ref="M14:N14"/>
    <mergeCell ref="B13:H13"/>
    <mergeCell ref="I13:L13"/>
    <mergeCell ref="B14:H14"/>
    <mergeCell ref="I14:L14"/>
    <mergeCell ref="BJ12:BM12"/>
    <mergeCell ref="BJ9:BM9"/>
    <mergeCell ref="I10:S10"/>
    <mergeCell ref="I12:N12"/>
    <mergeCell ref="O12:S12"/>
    <mergeCell ref="BW19:DW19"/>
    <mergeCell ref="BW17:DW17"/>
    <mergeCell ref="BW11:DW11"/>
    <mergeCell ref="BP9:BS9"/>
    <mergeCell ref="BW14:DV14"/>
    <mergeCell ref="BW7:DW10"/>
    <mergeCell ref="BW18:DW18"/>
    <mergeCell ref="BW12:DW13"/>
  </mergeCells>
  <phoneticPr fontId="2"/>
  <conditionalFormatting sqref="J43:M47">
    <cfRule type="expression" dxfId="0" priority="3">
      <formula>$Y$17="[ 連系制限あり ]"</formula>
    </cfRule>
  </conditionalFormatting>
  <dataValidations count="1">
    <dataValidation type="list" allowBlank="1" showInputMessage="1" showErrorMessage="1" sqref="AT3:AW3" xr:uid="{00000000-0002-0000-0200-000000000000}">
      <formula1>$AL$67:$AL$134</formula1>
    </dataValidation>
  </dataValidations>
  <hyperlinks>
    <hyperlink ref="BW11:DW11" r:id="rId1" display="中部電力パワーグリッド｜系統空容量マッピング - 電力系統利用ルールおよび当社系統情報の公開" xr:uid="{00000000-0004-0000-0200-000000000000}"/>
    <hyperlink ref="BW14" r:id="rId2" display="http://www.chuden.co.jp/business/saiene2/sai_high/high_moushikomi/index.html" xr:uid="{00000000-0004-0000-0200-000001000000}"/>
    <hyperlink ref="BW14:DJ14" r:id="rId3" display="中部電力パワーグリッド｜売電開始までの手続きについて（高圧）新規申し込みについて" xr:uid="{00000000-0004-0000-0200-000002000000}"/>
    <hyperlink ref="AN72" r:id="rId4" xr:uid="{00000000-0004-0000-0200-000003000000}"/>
    <hyperlink ref="AN73" r:id="rId5" xr:uid="{00000000-0004-0000-0200-000004000000}"/>
    <hyperlink ref="AN70" r:id="rId6" xr:uid="{00000000-0004-0000-0200-000005000000}"/>
    <hyperlink ref="AN69" r:id="rId7" xr:uid="{00000000-0004-0000-0200-000006000000}"/>
    <hyperlink ref="AN75" r:id="rId8" xr:uid="{00000000-0004-0000-0200-000007000000}"/>
    <hyperlink ref="AN79" r:id="rId9" xr:uid="{00000000-0004-0000-0200-000008000000}"/>
    <hyperlink ref="AN74" r:id="rId10" xr:uid="{00000000-0004-0000-0200-000009000000}"/>
    <hyperlink ref="AN76" r:id="rId11" xr:uid="{00000000-0004-0000-0200-00000A000000}"/>
    <hyperlink ref="AN77" r:id="rId12" xr:uid="{00000000-0004-0000-0200-00000B000000}"/>
    <hyperlink ref="AN78" r:id="rId13" xr:uid="{00000000-0004-0000-0200-00000C000000}"/>
    <hyperlink ref="AN80" r:id="rId14" xr:uid="{00000000-0004-0000-0200-00000D000000}"/>
    <hyperlink ref="AN129" r:id="rId15" xr:uid="{00000000-0004-0000-0200-00000E000000}"/>
    <hyperlink ref="AN130" r:id="rId16" xr:uid="{00000000-0004-0000-0200-00000F000000}"/>
    <hyperlink ref="AN131" r:id="rId17" xr:uid="{00000000-0004-0000-0200-000010000000}"/>
    <hyperlink ref="AN132:AN134" r:id="rId18" display="ue-uketuke.630h@chuden.co.jp" xr:uid="{00000000-0004-0000-0200-000011000000}"/>
    <hyperlink ref="AN81" r:id="rId19" xr:uid="{00000000-0004-0000-0200-000012000000}"/>
    <hyperlink ref="AN82" r:id="rId20" xr:uid="{00000000-0004-0000-0200-000013000000}"/>
    <hyperlink ref="AN83" r:id="rId21" xr:uid="{00000000-0004-0000-0200-000014000000}"/>
    <hyperlink ref="AN84" r:id="rId22" xr:uid="{00000000-0004-0000-0200-000015000000}"/>
    <hyperlink ref="AN85" r:id="rId23" xr:uid="{00000000-0004-0000-0200-000016000000}"/>
    <hyperlink ref="AN86:AN89" r:id="rId24" display="ue-uketuke.250h@chuden.co.jp" xr:uid="{00000000-0004-0000-0200-000017000000}"/>
    <hyperlink ref="AN90" r:id="rId25" xr:uid="{00000000-0004-0000-0200-000018000000}"/>
    <hyperlink ref="AN91" r:id="rId26" xr:uid="{00000000-0004-0000-0200-000019000000}"/>
    <hyperlink ref="AN92" r:id="rId27" xr:uid="{00000000-0004-0000-0200-00001A000000}"/>
    <hyperlink ref="AN93:AN94" r:id="rId28" display="ue-uketuke.310h@chuden.co.jp" xr:uid="{00000000-0004-0000-0200-00001B000000}"/>
    <hyperlink ref="AN95" r:id="rId29" xr:uid="{00000000-0004-0000-0200-00001C000000}"/>
    <hyperlink ref="AN96:AN99" r:id="rId30" display="ue-uketuke.320h@chuden.co.jp" xr:uid="{00000000-0004-0000-0200-00001D000000}"/>
    <hyperlink ref="AN100" r:id="rId31" xr:uid="{00000000-0004-0000-0200-00001E000000}"/>
    <hyperlink ref="AN101" r:id="rId32" xr:uid="{00000000-0004-0000-0200-00001F000000}"/>
    <hyperlink ref="AN102" r:id="rId33" xr:uid="{00000000-0004-0000-0200-000020000000}"/>
    <hyperlink ref="AN103" r:id="rId34" xr:uid="{00000000-0004-0000-0200-000021000000}"/>
    <hyperlink ref="AN104" r:id="rId35" xr:uid="{00000000-0004-0000-0200-000022000000}"/>
    <hyperlink ref="AN107" r:id="rId36" xr:uid="{00000000-0004-0000-0200-000023000000}"/>
    <hyperlink ref="AN108:AN109" r:id="rId37" display="ue-uketuke.431h@chuden.co.jp" xr:uid="{00000000-0004-0000-0200-000024000000}"/>
    <hyperlink ref="AN112" r:id="rId38" xr:uid="{00000000-0004-0000-0200-000025000000}"/>
    <hyperlink ref="AN113" r:id="rId39" xr:uid="{00000000-0004-0000-0200-000026000000}"/>
    <hyperlink ref="AN110" r:id="rId40" xr:uid="{00000000-0004-0000-0200-000027000000}"/>
    <hyperlink ref="AN111" r:id="rId41" xr:uid="{00000000-0004-0000-0200-000028000000}"/>
    <hyperlink ref="AN114" r:id="rId42" xr:uid="{00000000-0004-0000-0200-000029000000}"/>
    <hyperlink ref="AN115:AN116" r:id="rId43" display="ue-uketuke.510h@chuden.co.jp" xr:uid="{00000000-0004-0000-0200-00002A000000}"/>
    <hyperlink ref="AN117" r:id="rId44" xr:uid="{00000000-0004-0000-0200-00002B000000}"/>
    <hyperlink ref="AN118" r:id="rId45" xr:uid="{00000000-0004-0000-0200-00002C000000}"/>
    <hyperlink ref="AN119" r:id="rId46" xr:uid="{00000000-0004-0000-0200-00002D000000}"/>
    <hyperlink ref="AN120" r:id="rId47" xr:uid="{00000000-0004-0000-0200-00002E000000}"/>
    <hyperlink ref="AN121:AN123" r:id="rId48" display="ue-uketuke.530h@chuden.co.jp" xr:uid="{00000000-0004-0000-0200-00002F000000}"/>
    <hyperlink ref="AN124" r:id="rId49" xr:uid="{00000000-0004-0000-0200-000030000000}"/>
    <hyperlink ref="AN125" r:id="rId50" xr:uid="{00000000-0004-0000-0200-000031000000}"/>
    <hyperlink ref="AN126" r:id="rId51" xr:uid="{00000000-0004-0000-0200-000032000000}"/>
    <hyperlink ref="BW14:DV14" r:id="rId52" display="中部電力パワーグリッド｜売電開始までの手続きについて（高圧）新規申し込みについて" xr:uid="{00000000-0004-0000-0200-000033000000}"/>
    <hyperlink ref="BW18:DW18" r:id="rId53" display="太陽光発電設備における「パワーコンディショナー（PCS）の力率一定制御」採用のお願いについて" xr:uid="{00000000-0004-0000-0200-000034000000}"/>
    <hyperlink ref="AN105" r:id="rId54" xr:uid="{00000000-0004-0000-0200-000035000000}"/>
    <hyperlink ref="AN106" r:id="rId55" xr:uid="{00000000-0004-0000-0200-000036000000}"/>
  </hyperlinks>
  <pageMargins left="0.51181102362204722" right="0.51181102362204722" top="0.55118110236220474" bottom="0.15748031496062992" header="0.31496062992125984" footer="0.31496062992125984"/>
  <pageSetup paperSize="9" scale="83" orientation="portrait" r:id="rId56"/>
  <rowBreaks count="1" manualBreakCount="1">
    <brk id="31" max="16383" man="1"/>
  </rowBreaks>
  <colBreaks count="2" manualBreakCount="2">
    <brk id="36" max="61" man="1"/>
    <brk id="73" max="63" man="1"/>
  </colBreaks>
  <drawing r:id="rId57"/>
  <legacyDrawing r:id="rId58"/>
  <mc:AlternateContent xmlns:mc="http://schemas.openxmlformats.org/markup-compatibility/2006">
    <mc:Choice Requires="x14">
      <controls>
        <mc:AlternateContent xmlns:mc="http://schemas.openxmlformats.org/markup-compatibility/2006">
          <mc:Choice Requires="x14">
            <control shapeId="1028" r:id="rId59" name="Button 4">
              <controlPr defaultSize="0" print="0" autoFill="0" autoPict="0" macro="[0]!Macro1">
                <anchor moveWithCells="1" sizeWithCells="1">
                  <from>
                    <xdr:col>130</xdr:col>
                    <xdr:colOff>12700</xdr:colOff>
                    <xdr:row>3</xdr:row>
                    <xdr:rowOff>31750</xdr:rowOff>
                  </from>
                  <to>
                    <xdr:col>135</xdr:col>
                    <xdr:colOff>57150</xdr:colOff>
                    <xdr:row>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sheetPr>
  <dimension ref="B1:AI59"/>
  <sheetViews>
    <sheetView zoomScale="90" zoomScaleNormal="90" workbookViewId="0">
      <selection activeCell="B1" sqref="B1"/>
    </sheetView>
  </sheetViews>
  <sheetFormatPr defaultRowHeight="13"/>
  <cols>
    <col min="1" max="1" width="1.36328125" style="67" customWidth="1"/>
    <col min="2" max="2" width="13" style="67" customWidth="1"/>
    <col min="3" max="3" width="9.26953125" style="67" customWidth="1"/>
    <col min="4" max="4" width="10.453125" style="67" bestFit="1" customWidth="1"/>
    <col min="5" max="5" width="9" style="67" bestFit="1" customWidth="1"/>
    <col min="6" max="6" width="10.08984375" style="67" bestFit="1" customWidth="1"/>
    <col min="7" max="7" width="10.90625" style="67" customWidth="1"/>
    <col min="8" max="31" width="6.26953125" style="67" customWidth="1"/>
    <col min="32" max="256" width="9" style="67"/>
    <col min="257" max="257" width="1.36328125" style="67" customWidth="1"/>
    <col min="258" max="258" width="13" style="67" customWidth="1"/>
    <col min="259" max="259" width="9.26953125" style="67" customWidth="1"/>
    <col min="260" max="260" width="10.453125" style="67" bestFit="1" customWidth="1"/>
    <col min="261" max="261" width="9" style="67" bestFit="1" customWidth="1"/>
    <col min="262" max="262" width="10.08984375" style="67" bestFit="1" customWidth="1"/>
    <col min="263" max="263" width="10.90625" style="67" customWidth="1"/>
    <col min="264" max="287" width="6.26953125" style="67" customWidth="1"/>
    <col min="288" max="512" width="9" style="67"/>
    <col min="513" max="513" width="1.36328125" style="67" customWidth="1"/>
    <col min="514" max="514" width="13" style="67" customWidth="1"/>
    <col min="515" max="515" width="9.26953125" style="67" customWidth="1"/>
    <col min="516" max="516" width="10.453125" style="67" bestFit="1" customWidth="1"/>
    <col min="517" max="517" width="9" style="67" bestFit="1" customWidth="1"/>
    <col min="518" max="518" width="10.08984375" style="67" bestFit="1" customWidth="1"/>
    <col min="519" max="519" width="10.90625" style="67" customWidth="1"/>
    <col min="520" max="543" width="6.26953125" style="67" customWidth="1"/>
    <col min="544" max="768" width="9" style="67"/>
    <col min="769" max="769" width="1.36328125" style="67" customWidth="1"/>
    <col min="770" max="770" width="13" style="67" customWidth="1"/>
    <col min="771" max="771" width="9.26953125" style="67" customWidth="1"/>
    <col min="772" max="772" width="10.453125" style="67" bestFit="1" customWidth="1"/>
    <col min="773" max="773" width="9" style="67" bestFit="1" customWidth="1"/>
    <col min="774" max="774" width="10.08984375" style="67" bestFit="1" customWidth="1"/>
    <col min="775" max="775" width="10.90625" style="67" customWidth="1"/>
    <col min="776" max="799" width="6.26953125" style="67" customWidth="1"/>
    <col min="800" max="1024" width="9" style="67"/>
    <col min="1025" max="1025" width="1.36328125" style="67" customWidth="1"/>
    <col min="1026" max="1026" width="13" style="67" customWidth="1"/>
    <col min="1027" max="1027" width="9.26953125" style="67" customWidth="1"/>
    <col min="1028" max="1028" width="10.453125" style="67" bestFit="1" customWidth="1"/>
    <col min="1029" max="1029" width="9" style="67" bestFit="1" customWidth="1"/>
    <col min="1030" max="1030" width="10.08984375" style="67" bestFit="1" customWidth="1"/>
    <col min="1031" max="1031" width="10.90625" style="67" customWidth="1"/>
    <col min="1032" max="1055" width="6.26953125" style="67" customWidth="1"/>
    <col min="1056" max="1280" width="9" style="67"/>
    <col min="1281" max="1281" width="1.36328125" style="67" customWidth="1"/>
    <col min="1282" max="1282" width="13" style="67" customWidth="1"/>
    <col min="1283" max="1283" width="9.26953125" style="67" customWidth="1"/>
    <col min="1284" max="1284" width="10.453125" style="67" bestFit="1" customWidth="1"/>
    <col min="1285" max="1285" width="9" style="67" bestFit="1" customWidth="1"/>
    <col min="1286" max="1286" width="10.08984375" style="67" bestFit="1" customWidth="1"/>
    <col min="1287" max="1287" width="10.90625" style="67" customWidth="1"/>
    <col min="1288" max="1311" width="6.26953125" style="67" customWidth="1"/>
    <col min="1312" max="1536" width="9" style="67"/>
    <col min="1537" max="1537" width="1.36328125" style="67" customWidth="1"/>
    <col min="1538" max="1538" width="13" style="67" customWidth="1"/>
    <col min="1539" max="1539" width="9.26953125" style="67" customWidth="1"/>
    <col min="1540" max="1540" width="10.453125" style="67" bestFit="1" customWidth="1"/>
    <col min="1541" max="1541" width="9" style="67" bestFit="1" customWidth="1"/>
    <col min="1542" max="1542" width="10.08984375" style="67" bestFit="1" customWidth="1"/>
    <col min="1543" max="1543" width="10.90625" style="67" customWidth="1"/>
    <col min="1544" max="1567" width="6.26953125" style="67" customWidth="1"/>
    <col min="1568" max="1792" width="9" style="67"/>
    <col min="1793" max="1793" width="1.36328125" style="67" customWidth="1"/>
    <col min="1794" max="1794" width="13" style="67" customWidth="1"/>
    <col min="1795" max="1795" width="9.26953125" style="67" customWidth="1"/>
    <col min="1796" max="1796" width="10.453125" style="67" bestFit="1" customWidth="1"/>
    <col min="1797" max="1797" width="9" style="67" bestFit="1" customWidth="1"/>
    <col min="1798" max="1798" width="10.08984375" style="67" bestFit="1" customWidth="1"/>
    <col min="1799" max="1799" width="10.90625" style="67" customWidth="1"/>
    <col min="1800" max="1823" width="6.26953125" style="67" customWidth="1"/>
    <col min="1824" max="2048" width="9" style="67"/>
    <col min="2049" max="2049" width="1.36328125" style="67" customWidth="1"/>
    <col min="2050" max="2050" width="13" style="67" customWidth="1"/>
    <col min="2051" max="2051" width="9.26953125" style="67" customWidth="1"/>
    <col min="2052" max="2052" width="10.453125" style="67" bestFit="1" customWidth="1"/>
    <col min="2053" max="2053" width="9" style="67" bestFit="1" customWidth="1"/>
    <col min="2054" max="2054" width="10.08984375" style="67" bestFit="1" customWidth="1"/>
    <col min="2055" max="2055" width="10.90625" style="67" customWidth="1"/>
    <col min="2056" max="2079" width="6.26953125" style="67" customWidth="1"/>
    <col min="2080" max="2304" width="9" style="67"/>
    <col min="2305" max="2305" width="1.36328125" style="67" customWidth="1"/>
    <col min="2306" max="2306" width="13" style="67" customWidth="1"/>
    <col min="2307" max="2307" width="9.26953125" style="67" customWidth="1"/>
    <col min="2308" max="2308" width="10.453125" style="67" bestFit="1" customWidth="1"/>
    <col min="2309" max="2309" width="9" style="67" bestFit="1" customWidth="1"/>
    <col min="2310" max="2310" width="10.08984375" style="67" bestFit="1" customWidth="1"/>
    <col min="2311" max="2311" width="10.90625" style="67" customWidth="1"/>
    <col min="2312" max="2335" width="6.26953125" style="67" customWidth="1"/>
    <col min="2336" max="2560" width="9" style="67"/>
    <col min="2561" max="2561" width="1.36328125" style="67" customWidth="1"/>
    <col min="2562" max="2562" width="13" style="67" customWidth="1"/>
    <col min="2563" max="2563" width="9.26953125" style="67" customWidth="1"/>
    <col min="2564" max="2564" width="10.453125" style="67" bestFit="1" customWidth="1"/>
    <col min="2565" max="2565" width="9" style="67" bestFit="1" customWidth="1"/>
    <col min="2566" max="2566" width="10.08984375" style="67" bestFit="1" customWidth="1"/>
    <col min="2567" max="2567" width="10.90625" style="67" customWidth="1"/>
    <col min="2568" max="2591" width="6.26953125" style="67" customWidth="1"/>
    <col min="2592" max="2816" width="9" style="67"/>
    <col min="2817" max="2817" width="1.36328125" style="67" customWidth="1"/>
    <col min="2818" max="2818" width="13" style="67" customWidth="1"/>
    <col min="2819" max="2819" width="9.26953125" style="67" customWidth="1"/>
    <col min="2820" max="2820" width="10.453125" style="67" bestFit="1" customWidth="1"/>
    <col min="2821" max="2821" width="9" style="67" bestFit="1" customWidth="1"/>
    <col min="2822" max="2822" width="10.08984375" style="67" bestFit="1" customWidth="1"/>
    <col min="2823" max="2823" width="10.90625" style="67" customWidth="1"/>
    <col min="2824" max="2847" width="6.26953125" style="67" customWidth="1"/>
    <col min="2848" max="3072" width="9" style="67"/>
    <col min="3073" max="3073" width="1.36328125" style="67" customWidth="1"/>
    <col min="3074" max="3074" width="13" style="67" customWidth="1"/>
    <col min="3075" max="3075" width="9.26953125" style="67" customWidth="1"/>
    <col min="3076" max="3076" width="10.453125" style="67" bestFit="1" customWidth="1"/>
    <col min="3077" max="3077" width="9" style="67" bestFit="1" customWidth="1"/>
    <col min="3078" max="3078" width="10.08984375" style="67" bestFit="1" customWidth="1"/>
    <col min="3079" max="3079" width="10.90625" style="67" customWidth="1"/>
    <col min="3080" max="3103" width="6.26953125" style="67" customWidth="1"/>
    <col min="3104" max="3328" width="9" style="67"/>
    <col min="3329" max="3329" width="1.36328125" style="67" customWidth="1"/>
    <col min="3330" max="3330" width="13" style="67" customWidth="1"/>
    <col min="3331" max="3331" width="9.26953125" style="67" customWidth="1"/>
    <col min="3332" max="3332" width="10.453125" style="67" bestFit="1" customWidth="1"/>
    <col min="3333" max="3333" width="9" style="67" bestFit="1" customWidth="1"/>
    <col min="3334" max="3334" width="10.08984375" style="67" bestFit="1" customWidth="1"/>
    <col min="3335" max="3335" width="10.90625" style="67" customWidth="1"/>
    <col min="3336" max="3359" width="6.26953125" style="67" customWidth="1"/>
    <col min="3360" max="3584" width="9" style="67"/>
    <col min="3585" max="3585" width="1.36328125" style="67" customWidth="1"/>
    <col min="3586" max="3586" width="13" style="67" customWidth="1"/>
    <col min="3587" max="3587" width="9.26953125" style="67" customWidth="1"/>
    <col min="3588" max="3588" width="10.453125" style="67" bestFit="1" customWidth="1"/>
    <col min="3589" max="3589" width="9" style="67" bestFit="1" customWidth="1"/>
    <col min="3590" max="3590" width="10.08984375" style="67" bestFit="1" customWidth="1"/>
    <col min="3591" max="3591" width="10.90625" style="67" customWidth="1"/>
    <col min="3592" max="3615" width="6.26953125" style="67" customWidth="1"/>
    <col min="3616" max="3840" width="9" style="67"/>
    <col min="3841" max="3841" width="1.36328125" style="67" customWidth="1"/>
    <col min="3842" max="3842" width="13" style="67" customWidth="1"/>
    <col min="3843" max="3843" width="9.26953125" style="67" customWidth="1"/>
    <col min="3844" max="3844" width="10.453125" style="67" bestFit="1" customWidth="1"/>
    <col min="3845" max="3845" width="9" style="67" bestFit="1" customWidth="1"/>
    <col min="3846" max="3846" width="10.08984375" style="67" bestFit="1" customWidth="1"/>
    <col min="3847" max="3847" width="10.90625" style="67" customWidth="1"/>
    <col min="3848" max="3871" width="6.26953125" style="67" customWidth="1"/>
    <col min="3872" max="4096" width="9" style="67"/>
    <col min="4097" max="4097" width="1.36328125" style="67" customWidth="1"/>
    <col min="4098" max="4098" width="13" style="67" customWidth="1"/>
    <col min="4099" max="4099" width="9.26953125" style="67" customWidth="1"/>
    <col min="4100" max="4100" width="10.453125" style="67" bestFit="1" customWidth="1"/>
    <col min="4101" max="4101" width="9" style="67" bestFit="1" customWidth="1"/>
    <col min="4102" max="4102" width="10.08984375" style="67" bestFit="1" customWidth="1"/>
    <col min="4103" max="4103" width="10.90625" style="67" customWidth="1"/>
    <col min="4104" max="4127" width="6.26953125" style="67" customWidth="1"/>
    <col min="4128" max="4352" width="9" style="67"/>
    <col min="4353" max="4353" width="1.36328125" style="67" customWidth="1"/>
    <col min="4354" max="4354" width="13" style="67" customWidth="1"/>
    <col min="4355" max="4355" width="9.26953125" style="67" customWidth="1"/>
    <col min="4356" max="4356" width="10.453125" style="67" bestFit="1" customWidth="1"/>
    <col min="4357" max="4357" width="9" style="67" bestFit="1" customWidth="1"/>
    <col min="4358" max="4358" width="10.08984375" style="67" bestFit="1" customWidth="1"/>
    <col min="4359" max="4359" width="10.90625" style="67" customWidth="1"/>
    <col min="4360" max="4383" width="6.26953125" style="67" customWidth="1"/>
    <col min="4384" max="4608" width="9" style="67"/>
    <col min="4609" max="4609" width="1.36328125" style="67" customWidth="1"/>
    <col min="4610" max="4610" width="13" style="67" customWidth="1"/>
    <col min="4611" max="4611" width="9.26953125" style="67" customWidth="1"/>
    <col min="4612" max="4612" width="10.453125" style="67" bestFit="1" customWidth="1"/>
    <col min="4613" max="4613" width="9" style="67" bestFit="1" customWidth="1"/>
    <col min="4614" max="4614" width="10.08984375" style="67" bestFit="1" customWidth="1"/>
    <col min="4615" max="4615" width="10.90625" style="67" customWidth="1"/>
    <col min="4616" max="4639" width="6.26953125" style="67" customWidth="1"/>
    <col min="4640" max="4864" width="9" style="67"/>
    <col min="4865" max="4865" width="1.36328125" style="67" customWidth="1"/>
    <col min="4866" max="4866" width="13" style="67" customWidth="1"/>
    <col min="4867" max="4867" width="9.26953125" style="67" customWidth="1"/>
    <col min="4868" max="4868" width="10.453125" style="67" bestFit="1" customWidth="1"/>
    <col min="4869" max="4869" width="9" style="67" bestFit="1" customWidth="1"/>
    <col min="4870" max="4870" width="10.08984375" style="67" bestFit="1" customWidth="1"/>
    <col min="4871" max="4871" width="10.90625" style="67" customWidth="1"/>
    <col min="4872" max="4895" width="6.26953125" style="67" customWidth="1"/>
    <col min="4896" max="5120" width="9" style="67"/>
    <col min="5121" max="5121" width="1.36328125" style="67" customWidth="1"/>
    <col min="5122" max="5122" width="13" style="67" customWidth="1"/>
    <col min="5123" max="5123" width="9.26953125" style="67" customWidth="1"/>
    <col min="5124" max="5124" width="10.453125" style="67" bestFit="1" customWidth="1"/>
    <col min="5125" max="5125" width="9" style="67" bestFit="1" customWidth="1"/>
    <col min="5126" max="5126" width="10.08984375" style="67" bestFit="1" customWidth="1"/>
    <col min="5127" max="5127" width="10.90625" style="67" customWidth="1"/>
    <col min="5128" max="5151" width="6.26953125" style="67" customWidth="1"/>
    <col min="5152" max="5376" width="9" style="67"/>
    <col min="5377" max="5377" width="1.36328125" style="67" customWidth="1"/>
    <col min="5378" max="5378" width="13" style="67" customWidth="1"/>
    <col min="5379" max="5379" width="9.26953125" style="67" customWidth="1"/>
    <col min="5380" max="5380" width="10.453125" style="67" bestFit="1" customWidth="1"/>
    <col min="5381" max="5381" width="9" style="67" bestFit="1" customWidth="1"/>
    <col min="5382" max="5382" width="10.08984375" style="67" bestFit="1" customWidth="1"/>
    <col min="5383" max="5383" width="10.90625" style="67" customWidth="1"/>
    <col min="5384" max="5407" width="6.26953125" style="67" customWidth="1"/>
    <col min="5408" max="5632" width="9" style="67"/>
    <col min="5633" max="5633" width="1.36328125" style="67" customWidth="1"/>
    <col min="5634" max="5634" width="13" style="67" customWidth="1"/>
    <col min="5635" max="5635" width="9.26953125" style="67" customWidth="1"/>
    <col min="5636" max="5636" width="10.453125" style="67" bestFit="1" customWidth="1"/>
    <col min="5637" max="5637" width="9" style="67" bestFit="1" customWidth="1"/>
    <col min="5638" max="5638" width="10.08984375" style="67" bestFit="1" customWidth="1"/>
    <col min="5639" max="5639" width="10.90625" style="67" customWidth="1"/>
    <col min="5640" max="5663" width="6.26953125" style="67" customWidth="1"/>
    <col min="5664" max="5888" width="9" style="67"/>
    <col min="5889" max="5889" width="1.36328125" style="67" customWidth="1"/>
    <col min="5890" max="5890" width="13" style="67" customWidth="1"/>
    <col min="5891" max="5891" width="9.26953125" style="67" customWidth="1"/>
    <col min="5892" max="5892" width="10.453125" style="67" bestFit="1" customWidth="1"/>
    <col min="5893" max="5893" width="9" style="67" bestFit="1" customWidth="1"/>
    <col min="5894" max="5894" width="10.08984375" style="67" bestFit="1" customWidth="1"/>
    <col min="5895" max="5895" width="10.90625" style="67" customWidth="1"/>
    <col min="5896" max="5919" width="6.26953125" style="67" customWidth="1"/>
    <col min="5920" max="6144" width="9" style="67"/>
    <col min="6145" max="6145" width="1.36328125" style="67" customWidth="1"/>
    <col min="6146" max="6146" width="13" style="67" customWidth="1"/>
    <col min="6147" max="6147" width="9.26953125" style="67" customWidth="1"/>
    <col min="6148" max="6148" width="10.453125" style="67" bestFit="1" customWidth="1"/>
    <col min="6149" max="6149" width="9" style="67" bestFit="1" customWidth="1"/>
    <col min="6150" max="6150" width="10.08984375" style="67" bestFit="1" customWidth="1"/>
    <col min="6151" max="6151" width="10.90625" style="67" customWidth="1"/>
    <col min="6152" max="6175" width="6.26953125" style="67" customWidth="1"/>
    <col min="6176" max="6400" width="9" style="67"/>
    <col min="6401" max="6401" width="1.36328125" style="67" customWidth="1"/>
    <col min="6402" max="6402" width="13" style="67" customWidth="1"/>
    <col min="6403" max="6403" width="9.26953125" style="67" customWidth="1"/>
    <col min="6404" max="6404" width="10.453125" style="67" bestFit="1" customWidth="1"/>
    <col min="6405" max="6405" width="9" style="67" bestFit="1" customWidth="1"/>
    <col min="6406" max="6406" width="10.08984375" style="67" bestFit="1" customWidth="1"/>
    <col min="6407" max="6407" width="10.90625" style="67" customWidth="1"/>
    <col min="6408" max="6431" width="6.26953125" style="67" customWidth="1"/>
    <col min="6432" max="6656" width="9" style="67"/>
    <col min="6657" max="6657" width="1.36328125" style="67" customWidth="1"/>
    <col min="6658" max="6658" width="13" style="67" customWidth="1"/>
    <col min="6659" max="6659" width="9.26953125" style="67" customWidth="1"/>
    <col min="6660" max="6660" width="10.453125" style="67" bestFit="1" customWidth="1"/>
    <col min="6661" max="6661" width="9" style="67" bestFit="1" customWidth="1"/>
    <col min="6662" max="6662" width="10.08984375" style="67" bestFit="1" customWidth="1"/>
    <col min="6663" max="6663" width="10.90625" style="67" customWidth="1"/>
    <col min="6664" max="6687" width="6.26953125" style="67" customWidth="1"/>
    <col min="6688" max="6912" width="9" style="67"/>
    <col min="6913" max="6913" width="1.36328125" style="67" customWidth="1"/>
    <col min="6914" max="6914" width="13" style="67" customWidth="1"/>
    <col min="6915" max="6915" width="9.26953125" style="67" customWidth="1"/>
    <col min="6916" max="6916" width="10.453125" style="67" bestFit="1" customWidth="1"/>
    <col min="6917" max="6917" width="9" style="67" bestFit="1" customWidth="1"/>
    <col min="6918" max="6918" width="10.08984375" style="67" bestFit="1" customWidth="1"/>
    <col min="6919" max="6919" width="10.90625" style="67" customWidth="1"/>
    <col min="6920" max="6943" width="6.26953125" style="67" customWidth="1"/>
    <col min="6944" max="7168" width="9" style="67"/>
    <col min="7169" max="7169" width="1.36328125" style="67" customWidth="1"/>
    <col min="7170" max="7170" width="13" style="67" customWidth="1"/>
    <col min="7171" max="7171" width="9.26953125" style="67" customWidth="1"/>
    <col min="7172" max="7172" width="10.453125" style="67" bestFit="1" customWidth="1"/>
    <col min="7173" max="7173" width="9" style="67" bestFit="1" customWidth="1"/>
    <col min="7174" max="7174" width="10.08984375" style="67" bestFit="1" customWidth="1"/>
    <col min="7175" max="7175" width="10.90625" style="67" customWidth="1"/>
    <col min="7176" max="7199" width="6.26953125" style="67" customWidth="1"/>
    <col min="7200" max="7424" width="9" style="67"/>
    <col min="7425" max="7425" width="1.36328125" style="67" customWidth="1"/>
    <col min="7426" max="7426" width="13" style="67" customWidth="1"/>
    <col min="7427" max="7427" width="9.26953125" style="67" customWidth="1"/>
    <col min="7428" max="7428" width="10.453125" style="67" bestFit="1" customWidth="1"/>
    <col min="7429" max="7429" width="9" style="67" bestFit="1" customWidth="1"/>
    <col min="7430" max="7430" width="10.08984375" style="67" bestFit="1" customWidth="1"/>
    <col min="7431" max="7431" width="10.90625" style="67" customWidth="1"/>
    <col min="7432" max="7455" width="6.26953125" style="67" customWidth="1"/>
    <col min="7456" max="7680" width="9" style="67"/>
    <col min="7681" max="7681" width="1.36328125" style="67" customWidth="1"/>
    <col min="7682" max="7682" width="13" style="67" customWidth="1"/>
    <col min="7683" max="7683" width="9.26953125" style="67" customWidth="1"/>
    <col min="7684" max="7684" width="10.453125" style="67" bestFit="1" customWidth="1"/>
    <col min="7685" max="7685" width="9" style="67" bestFit="1" customWidth="1"/>
    <col min="7686" max="7686" width="10.08984375" style="67" bestFit="1" customWidth="1"/>
    <col min="7687" max="7687" width="10.90625" style="67" customWidth="1"/>
    <col min="7688" max="7711" width="6.26953125" style="67" customWidth="1"/>
    <col min="7712" max="7936" width="9" style="67"/>
    <col min="7937" max="7937" width="1.36328125" style="67" customWidth="1"/>
    <col min="7938" max="7938" width="13" style="67" customWidth="1"/>
    <col min="7939" max="7939" width="9.26953125" style="67" customWidth="1"/>
    <col min="7940" max="7940" width="10.453125" style="67" bestFit="1" customWidth="1"/>
    <col min="7941" max="7941" width="9" style="67" bestFit="1" customWidth="1"/>
    <col min="7942" max="7942" width="10.08984375" style="67" bestFit="1" customWidth="1"/>
    <col min="7943" max="7943" width="10.90625" style="67" customWidth="1"/>
    <col min="7944" max="7967" width="6.26953125" style="67" customWidth="1"/>
    <col min="7968" max="8192" width="9" style="67"/>
    <col min="8193" max="8193" width="1.36328125" style="67" customWidth="1"/>
    <col min="8194" max="8194" width="13" style="67" customWidth="1"/>
    <col min="8195" max="8195" width="9.26953125" style="67" customWidth="1"/>
    <col min="8196" max="8196" width="10.453125" style="67" bestFit="1" customWidth="1"/>
    <col min="8197" max="8197" width="9" style="67" bestFit="1" customWidth="1"/>
    <col min="8198" max="8198" width="10.08984375" style="67" bestFit="1" customWidth="1"/>
    <col min="8199" max="8199" width="10.90625" style="67" customWidth="1"/>
    <col min="8200" max="8223" width="6.26953125" style="67" customWidth="1"/>
    <col min="8224" max="8448" width="9" style="67"/>
    <col min="8449" max="8449" width="1.36328125" style="67" customWidth="1"/>
    <col min="8450" max="8450" width="13" style="67" customWidth="1"/>
    <col min="8451" max="8451" width="9.26953125" style="67" customWidth="1"/>
    <col min="8452" max="8452" width="10.453125" style="67" bestFit="1" customWidth="1"/>
    <col min="8453" max="8453" width="9" style="67" bestFit="1" customWidth="1"/>
    <col min="8454" max="8454" width="10.08984375" style="67" bestFit="1" customWidth="1"/>
    <col min="8455" max="8455" width="10.90625" style="67" customWidth="1"/>
    <col min="8456" max="8479" width="6.26953125" style="67" customWidth="1"/>
    <col min="8480" max="8704" width="9" style="67"/>
    <col min="8705" max="8705" width="1.36328125" style="67" customWidth="1"/>
    <col min="8706" max="8706" width="13" style="67" customWidth="1"/>
    <col min="8707" max="8707" width="9.26953125" style="67" customWidth="1"/>
    <col min="8708" max="8708" width="10.453125" style="67" bestFit="1" customWidth="1"/>
    <col min="8709" max="8709" width="9" style="67" bestFit="1" customWidth="1"/>
    <col min="8710" max="8710" width="10.08984375" style="67" bestFit="1" customWidth="1"/>
    <col min="8711" max="8711" width="10.90625" style="67" customWidth="1"/>
    <col min="8712" max="8735" width="6.26953125" style="67" customWidth="1"/>
    <col min="8736" max="8960" width="9" style="67"/>
    <col min="8961" max="8961" width="1.36328125" style="67" customWidth="1"/>
    <col min="8962" max="8962" width="13" style="67" customWidth="1"/>
    <col min="8963" max="8963" width="9.26953125" style="67" customWidth="1"/>
    <col min="8964" max="8964" width="10.453125" style="67" bestFit="1" customWidth="1"/>
    <col min="8965" max="8965" width="9" style="67" bestFit="1" customWidth="1"/>
    <col min="8966" max="8966" width="10.08984375" style="67" bestFit="1" customWidth="1"/>
    <col min="8967" max="8967" width="10.90625" style="67" customWidth="1"/>
    <col min="8968" max="8991" width="6.26953125" style="67" customWidth="1"/>
    <col min="8992" max="9216" width="9" style="67"/>
    <col min="9217" max="9217" width="1.36328125" style="67" customWidth="1"/>
    <col min="9218" max="9218" width="13" style="67" customWidth="1"/>
    <col min="9219" max="9219" width="9.26953125" style="67" customWidth="1"/>
    <col min="9220" max="9220" width="10.453125" style="67" bestFit="1" customWidth="1"/>
    <col min="9221" max="9221" width="9" style="67" bestFit="1" customWidth="1"/>
    <col min="9222" max="9222" width="10.08984375" style="67" bestFit="1" customWidth="1"/>
    <col min="9223" max="9223" width="10.90625" style="67" customWidth="1"/>
    <col min="9224" max="9247" width="6.26953125" style="67" customWidth="1"/>
    <col min="9248" max="9472" width="9" style="67"/>
    <col min="9473" max="9473" width="1.36328125" style="67" customWidth="1"/>
    <col min="9474" max="9474" width="13" style="67" customWidth="1"/>
    <col min="9475" max="9475" width="9.26953125" style="67" customWidth="1"/>
    <col min="9476" max="9476" width="10.453125" style="67" bestFit="1" customWidth="1"/>
    <col min="9477" max="9477" width="9" style="67" bestFit="1" customWidth="1"/>
    <col min="9478" max="9478" width="10.08984375" style="67" bestFit="1" customWidth="1"/>
    <col min="9479" max="9479" width="10.90625" style="67" customWidth="1"/>
    <col min="9480" max="9503" width="6.26953125" style="67" customWidth="1"/>
    <col min="9504" max="9728" width="9" style="67"/>
    <col min="9729" max="9729" width="1.36328125" style="67" customWidth="1"/>
    <col min="9730" max="9730" width="13" style="67" customWidth="1"/>
    <col min="9731" max="9731" width="9.26953125" style="67" customWidth="1"/>
    <col min="9732" max="9732" width="10.453125" style="67" bestFit="1" customWidth="1"/>
    <col min="9733" max="9733" width="9" style="67" bestFit="1" customWidth="1"/>
    <col min="9734" max="9734" width="10.08984375" style="67" bestFit="1" customWidth="1"/>
    <col min="9735" max="9735" width="10.90625" style="67" customWidth="1"/>
    <col min="9736" max="9759" width="6.26953125" style="67" customWidth="1"/>
    <col min="9760" max="9984" width="9" style="67"/>
    <col min="9985" max="9985" width="1.36328125" style="67" customWidth="1"/>
    <col min="9986" max="9986" width="13" style="67" customWidth="1"/>
    <col min="9987" max="9987" width="9.26953125" style="67" customWidth="1"/>
    <col min="9988" max="9988" width="10.453125" style="67" bestFit="1" customWidth="1"/>
    <col min="9989" max="9989" width="9" style="67" bestFit="1" customWidth="1"/>
    <col min="9990" max="9990" width="10.08984375" style="67" bestFit="1" customWidth="1"/>
    <col min="9991" max="9991" width="10.90625" style="67" customWidth="1"/>
    <col min="9992" max="10015" width="6.26953125" style="67" customWidth="1"/>
    <col min="10016" max="10240" width="9" style="67"/>
    <col min="10241" max="10241" width="1.36328125" style="67" customWidth="1"/>
    <col min="10242" max="10242" width="13" style="67" customWidth="1"/>
    <col min="10243" max="10243" width="9.26953125" style="67" customWidth="1"/>
    <col min="10244" max="10244" width="10.453125" style="67" bestFit="1" customWidth="1"/>
    <col min="10245" max="10245" width="9" style="67" bestFit="1" customWidth="1"/>
    <col min="10246" max="10246" width="10.08984375" style="67" bestFit="1" customWidth="1"/>
    <col min="10247" max="10247" width="10.90625" style="67" customWidth="1"/>
    <col min="10248" max="10271" width="6.26953125" style="67" customWidth="1"/>
    <col min="10272" max="10496" width="9" style="67"/>
    <col min="10497" max="10497" width="1.36328125" style="67" customWidth="1"/>
    <col min="10498" max="10498" width="13" style="67" customWidth="1"/>
    <col min="10499" max="10499" width="9.26953125" style="67" customWidth="1"/>
    <col min="10500" max="10500" width="10.453125" style="67" bestFit="1" customWidth="1"/>
    <col min="10501" max="10501" width="9" style="67" bestFit="1" customWidth="1"/>
    <col min="10502" max="10502" width="10.08984375" style="67" bestFit="1" customWidth="1"/>
    <col min="10503" max="10503" width="10.90625" style="67" customWidth="1"/>
    <col min="10504" max="10527" width="6.26953125" style="67" customWidth="1"/>
    <col min="10528" max="10752" width="9" style="67"/>
    <col min="10753" max="10753" width="1.36328125" style="67" customWidth="1"/>
    <col min="10754" max="10754" width="13" style="67" customWidth="1"/>
    <col min="10755" max="10755" width="9.26953125" style="67" customWidth="1"/>
    <col min="10756" max="10756" width="10.453125" style="67" bestFit="1" customWidth="1"/>
    <col min="10757" max="10757" width="9" style="67" bestFit="1" customWidth="1"/>
    <col min="10758" max="10758" width="10.08984375" style="67" bestFit="1" customWidth="1"/>
    <col min="10759" max="10759" width="10.90625" style="67" customWidth="1"/>
    <col min="10760" max="10783" width="6.26953125" style="67" customWidth="1"/>
    <col min="10784" max="11008" width="9" style="67"/>
    <col min="11009" max="11009" width="1.36328125" style="67" customWidth="1"/>
    <col min="11010" max="11010" width="13" style="67" customWidth="1"/>
    <col min="11011" max="11011" width="9.26953125" style="67" customWidth="1"/>
    <col min="11012" max="11012" width="10.453125" style="67" bestFit="1" customWidth="1"/>
    <col min="11013" max="11013" width="9" style="67" bestFit="1" customWidth="1"/>
    <col min="11014" max="11014" width="10.08984375" style="67" bestFit="1" customWidth="1"/>
    <col min="11015" max="11015" width="10.90625" style="67" customWidth="1"/>
    <col min="11016" max="11039" width="6.26953125" style="67" customWidth="1"/>
    <col min="11040" max="11264" width="9" style="67"/>
    <col min="11265" max="11265" width="1.36328125" style="67" customWidth="1"/>
    <col min="11266" max="11266" width="13" style="67" customWidth="1"/>
    <col min="11267" max="11267" width="9.26953125" style="67" customWidth="1"/>
    <col min="11268" max="11268" width="10.453125" style="67" bestFit="1" customWidth="1"/>
    <col min="11269" max="11269" width="9" style="67" bestFit="1" customWidth="1"/>
    <col min="11270" max="11270" width="10.08984375" style="67" bestFit="1" customWidth="1"/>
    <col min="11271" max="11271" width="10.90625" style="67" customWidth="1"/>
    <col min="11272" max="11295" width="6.26953125" style="67" customWidth="1"/>
    <col min="11296" max="11520" width="9" style="67"/>
    <col min="11521" max="11521" width="1.36328125" style="67" customWidth="1"/>
    <col min="11522" max="11522" width="13" style="67" customWidth="1"/>
    <col min="11523" max="11523" width="9.26953125" style="67" customWidth="1"/>
    <col min="11524" max="11524" width="10.453125" style="67" bestFit="1" customWidth="1"/>
    <col min="11525" max="11525" width="9" style="67" bestFit="1" customWidth="1"/>
    <col min="11526" max="11526" width="10.08984375" style="67" bestFit="1" customWidth="1"/>
    <col min="11527" max="11527" width="10.90625" style="67" customWidth="1"/>
    <col min="11528" max="11551" width="6.26953125" style="67" customWidth="1"/>
    <col min="11552" max="11776" width="9" style="67"/>
    <col min="11777" max="11777" width="1.36328125" style="67" customWidth="1"/>
    <col min="11778" max="11778" width="13" style="67" customWidth="1"/>
    <col min="11779" max="11779" width="9.26953125" style="67" customWidth="1"/>
    <col min="11780" max="11780" width="10.453125" style="67" bestFit="1" customWidth="1"/>
    <col min="11781" max="11781" width="9" style="67" bestFit="1" customWidth="1"/>
    <col min="11782" max="11782" width="10.08984375" style="67" bestFit="1" customWidth="1"/>
    <col min="11783" max="11783" width="10.90625" style="67" customWidth="1"/>
    <col min="11784" max="11807" width="6.26953125" style="67" customWidth="1"/>
    <col min="11808" max="12032" width="9" style="67"/>
    <col min="12033" max="12033" width="1.36328125" style="67" customWidth="1"/>
    <col min="12034" max="12034" width="13" style="67" customWidth="1"/>
    <col min="12035" max="12035" width="9.26953125" style="67" customWidth="1"/>
    <col min="12036" max="12036" width="10.453125" style="67" bestFit="1" customWidth="1"/>
    <col min="12037" max="12037" width="9" style="67" bestFit="1" customWidth="1"/>
    <col min="12038" max="12038" width="10.08984375" style="67" bestFit="1" customWidth="1"/>
    <col min="12039" max="12039" width="10.90625" style="67" customWidth="1"/>
    <col min="12040" max="12063" width="6.26953125" style="67" customWidth="1"/>
    <col min="12064" max="12288" width="9" style="67"/>
    <col min="12289" max="12289" width="1.36328125" style="67" customWidth="1"/>
    <col min="12290" max="12290" width="13" style="67" customWidth="1"/>
    <col min="12291" max="12291" width="9.26953125" style="67" customWidth="1"/>
    <col min="12292" max="12292" width="10.453125" style="67" bestFit="1" customWidth="1"/>
    <col min="12293" max="12293" width="9" style="67" bestFit="1" customWidth="1"/>
    <col min="12294" max="12294" width="10.08984375" style="67" bestFit="1" customWidth="1"/>
    <col min="12295" max="12295" width="10.90625" style="67" customWidth="1"/>
    <col min="12296" max="12319" width="6.26953125" style="67" customWidth="1"/>
    <col min="12320" max="12544" width="9" style="67"/>
    <col min="12545" max="12545" width="1.36328125" style="67" customWidth="1"/>
    <col min="12546" max="12546" width="13" style="67" customWidth="1"/>
    <col min="12547" max="12547" width="9.26953125" style="67" customWidth="1"/>
    <col min="12548" max="12548" width="10.453125" style="67" bestFit="1" customWidth="1"/>
    <col min="12549" max="12549" width="9" style="67" bestFit="1" customWidth="1"/>
    <col min="12550" max="12550" width="10.08984375" style="67" bestFit="1" customWidth="1"/>
    <col min="12551" max="12551" width="10.90625" style="67" customWidth="1"/>
    <col min="12552" max="12575" width="6.26953125" style="67" customWidth="1"/>
    <col min="12576" max="12800" width="9" style="67"/>
    <col min="12801" max="12801" width="1.36328125" style="67" customWidth="1"/>
    <col min="12802" max="12802" width="13" style="67" customWidth="1"/>
    <col min="12803" max="12803" width="9.26953125" style="67" customWidth="1"/>
    <col min="12804" max="12804" width="10.453125" style="67" bestFit="1" customWidth="1"/>
    <col min="12805" max="12805" width="9" style="67" bestFit="1" customWidth="1"/>
    <col min="12806" max="12806" width="10.08984375" style="67" bestFit="1" customWidth="1"/>
    <col min="12807" max="12807" width="10.90625" style="67" customWidth="1"/>
    <col min="12808" max="12831" width="6.26953125" style="67" customWidth="1"/>
    <col min="12832" max="13056" width="9" style="67"/>
    <col min="13057" max="13057" width="1.36328125" style="67" customWidth="1"/>
    <col min="13058" max="13058" width="13" style="67" customWidth="1"/>
    <col min="13059" max="13059" width="9.26953125" style="67" customWidth="1"/>
    <col min="13060" max="13060" width="10.453125" style="67" bestFit="1" customWidth="1"/>
    <col min="13061" max="13061" width="9" style="67" bestFit="1" customWidth="1"/>
    <col min="13062" max="13062" width="10.08984375" style="67" bestFit="1" customWidth="1"/>
    <col min="13063" max="13063" width="10.90625" style="67" customWidth="1"/>
    <col min="13064" max="13087" width="6.26953125" style="67" customWidth="1"/>
    <col min="13088" max="13312" width="9" style="67"/>
    <col min="13313" max="13313" width="1.36328125" style="67" customWidth="1"/>
    <col min="13314" max="13314" width="13" style="67" customWidth="1"/>
    <col min="13315" max="13315" width="9.26953125" style="67" customWidth="1"/>
    <col min="13316" max="13316" width="10.453125" style="67" bestFit="1" customWidth="1"/>
    <col min="13317" max="13317" width="9" style="67" bestFit="1" customWidth="1"/>
    <col min="13318" max="13318" width="10.08984375" style="67" bestFit="1" customWidth="1"/>
    <col min="13319" max="13319" width="10.90625" style="67" customWidth="1"/>
    <col min="13320" max="13343" width="6.26953125" style="67" customWidth="1"/>
    <col min="13344" max="13568" width="9" style="67"/>
    <col min="13569" max="13569" width="1.36328125" style="67" customWidth="1"/>
    <col min="13570" max="13570" width="13" style="67" customWidth="1"/>
    <col min="13571" max="13571" width="9.26953125" style="67" customWidth="1"/>
    <col min="13572" max="13572" width="10.453125" style="67" bestFit="1" customWidth="1"/>
    <col min="13573" max="13573" width="9" style="67" bestFit="1" customWidth="1"/>
    <col min="13574" max="13574" width="10.08984375" style="67" bestFit="1" customWidth="1"/>
    <col min="13575" max="13575" width="10.90625" style="67" customWidth="1"/>
    <col min="13576" max="13599" width="6.26953125" style="67" customWidth="1"/>
    <col min="13600" max="13824" width="9" style="67"/>
    <col min="13825" max="13825" width="1.36328125" style="67" customWidth="1"/>
    <col min="13826" max="13826" width="13" style="67" customWidth="1"/>
    <col min="13827" max="13827" width="9.26953125" style="67" customWidth="1"/>
    <col min="13828" max="13828" width="10.453125" style="67" bestFit="1" customWidth="1"/>
    <col min="13829" max="13829" width="9" style="67" bestFit="1" customWidth="1"/>
    <col min="13830" max="13830" width="10.08984375" style="67" bestFit="1" customWidth="1"/>
    <col min="13831" max="13831" width="10.90625" style="67" customWidth="1"/>
    <col min="13832" max="13855" width="6.26953125" style="67" customWidth="1"/>
    <col min="13856" max="14080" width="9" style="67"/>
    <col min="14081" max="14081" width="1.36328125" style="67" customWidth="1"/>
    <col min="14082" max="14082" width="13" style="67" customWidth="1"/>
    <col min="14083" max="14083" width="9.26953125" style="67" customWidth="1"/>
    <col min="14084" max="14084" width="10.453125" style="67" bestFit="1" customWidth="1"/>
    <col min="14085" max="14085" width="9" style="67" bestFit="1" customWidth="1"/>
    <col min="14086" max="14086" width="10.08984375" style="67" bestFit="1" customWidth="1"/>
    <col min="14087" max="14087" width="10.90625" style="67" customWidth="1"/>
    <col min="14088" max="14111" width="6.26953125" style="67" customWidth="1"/>
    <col min="14112" max="14336" width="9" style="67"/>
    <col min="14337" max="14337" width="1.36328125" style="67" customWidth="1"/>
    <col min="14338" max="14338" width="13" style="67" customWidth="1"/>
    <col min="14339" max="14339" width="9.26953125" style="67" customWidth="1"/>
    <col min="14340" max="14340" width="10.453125" style="67" bestFit="1" customWidth="1"/>
    <col min="14341" max="14341" width="9" style="67" bestFit="1" customWidth="1"/>
    <col min="14342" max="14342" width="10.08984375" style="67" bestFit="1" customWidth="1"/>
    <col min="14343" max="14343" width="10.90625" style="67" customWidth="1"/>
    <col min="14344" max="14367" width="6.26953125" style="67" customWidth="1"/>
    <col min="14368" max="14592" width="9" style="67"/>
    <col min="14593" max="14593" width="1.36328125" style="67" customWidth="1"/>
    <col min="14594" max="14594" width="13" style="67" customWidth="1"/>
    <col min="14595" max="14595" width="9.26953125" style="67" customWidth="1"/>
    <col min="14596" max="14596" width="10.453125" style="67" bestFit="1" customWidth="1"/>
    <col min="14597" max="14597" width="9" style="67" bestFit="1" customWidth="1"/>
    <col min="14598" max="14598" width="10.08984375" style="67" bestFit="1" customWidth="1"/>
    <col min="14599" max="14599" width="10.90625" style="67" customWidth="1"/>
    <col min="14600" max="14623" width="6.26953125" style="67" customWidth="1"/>
    <col min="14624" max="14848" width="9" style="67"/>
    <col min="14849" max="14849" width="1.36328125" style="67" customWidth="1"/>
    <col min="14850" max="14850" width="13" style="67" customWidth="1"/>
    <col min="14851" max="14851" width="9.26953125" style="67" customWidth="1"/>
    <col min="14852" max="14852" width="10.453125" style="67" bestFit="1" customWidth="1"/>
    <col min="14853" max="14853" width="9" style="67" bestFit="1" customWidth="1"/>
    <col min="14854" max="14854" width="10.08984375" style="67" bestFit="1" customWidth="1"/>
    <col min="14855" max="14855" width="10.90625" style="67" customWidth="1"/>
    <col min="14856" max="14879" width="6.26953125" style="67" customWidth="1"/>
    <col min="14880" max="15104" width="9" style="67"/>
    <col min="15105" max="15105" width="1.36328125" style="67" customWidth="1"/>
    <col min="15106" max="15106" width="13" style="67" customWidth="1"/>
    <col min="15107" max="15107" width="9.26953125" style="67" customWidth="1"/>
    <col min="15108" max="15108" width="10.453125" style="67" bestFit="1" customWidth="1"/>
    <col min="15109" max="15109" width="9" style="67" bestFit="1" customWidth="1"/>
    <col min="15110" max="15110" width="10.08984375" style="67" bestFit="1" customWidth="1"/>
    <col min="15111" max="15111" width="10.90625" style="67" customWidth="1"/>
    <col min="15112" max="15135" width="6.26953125" style="67" customWidth="1"/>
    <col min="15136" max="15360" width="9" style="67"/>
    <col min="15361" max="15361" width="1.36328125" style="67" customWidth="1"/>
    <col min="15362" max="15362" width="13" style="67" customWidth="1"/>
    <col min="15363" max="15363" width="9.26953125" style="67" customWidth="1"/>
    <col min="15364" max="15364" width="10.453125" style="67" bestFit="1" customWidth="1"/>
    <col min="15365" max="15365" width="9" style="67" bestFit="1" customWidth="1"/>
    <col min="15366" max="15366" width="10.08984375" style="67" bestFit="1" customWidth="1"/>
    <col min="15367" max="15367" width="10.90625" style="67" customWidth="1"/>
    <col min="15368" max="15391" width="6.26953125" style="67" customWidth="1"/>
    <col min="15392" max="15616" width="9" style="67"/>
    <col min="15617" max="15617" width="1.36328125" style="67" customWidth="1"/>
    <col min="15618" max="15618" width="13" style="67" customWidth="1"/>
    <col min="15619" max="15619" width="9.26953125" style="67" customWidth="1"/>
    <col min="15620" max="15620" width="10.453125" style="67" bestFit="1" customWidth="1"/>
    <col min="15621" max="15621" width="9" style="67" bestFit="1" customWidth="1"/>
    <col min="15622" max="15622" width="10.08984375" style="67" bestFit="1" customWidth="1"/>
    <col min="15623" max="15623" width="10.90625" style="67" customWidth="1"/>
    <col min="15624" max="15647" width="6.26953125" style="67" customWidth="1"/>
    <col min="15648" max="15872" width="9" style="67"/>
    <col min="15873" max="15873" width="1.36328125" style="67" customWidth="1"/>
    <col min="15874" max="15874" width="13" style="67" customWidth="1"/>
    <col min="15875" max="15875" width="9.26953125" style="67" customWidth="1"/>
    <col min="15876" max="15876" width="10.453125" style="67" bestFit="1" customWidth="1"/>
    <col min="15877" max="15877" width="9" style="67" bestFit="1" customWidth="1"/>
    <col min="15878" max="15878" width="10.08984375" style="67" bestFit="1" customWidth="1"/>
    <col min="15879" max="15879" width="10.90625" style="67" customWidth="1"/>
    <col min="15880" max="15903" width="6.26953125" style="67" customWidth="1"/>
    <col min="15904" max="16128" width="9" style="67"/>
    <col min="16129" max="16129" width="1.36328125" style="67" customWidth="1"/>
    <col min="16130" max="16130" width="13" style="67" customWidth="1"/>
    <col min="16131" max="16131" width="9.26953125" style="67" customWidth="1"/>
    <col min="16132" max="16132" width="10.453125" style="67" bestFit="1" customWidth="1"/>
    <col min="16133" max="16133" width="9" style="67" bestFit="1" customWidth="1"/>
    <col min="16134" max="16134" width="10.08984375" style="67" bestFit="1" customWidth="1"/>
    <col min="16135" max="16135" width="10.90625" style="67" customWidth="1"/>
    <col min="16136" max="16159" width="6.26953125" style="67" customWidth="1"/>
    <col min="16160" max="16384" width="9" style="67"/>
  </cols>
  <sheetData>
    <row r="1" spans="2:35" ht="22.5" customHeight="1">
      <c r="AF1" s="355" t="s">
        <v>531</v>
      </c>
      <c r="AG1" s="356"/>
    </row>
    <row r="2" spans="2:35" ht="14.25" customHeight="1">
      <c r="M2" s="68" t="s">
        <v>532</v>
      </c>
    </row>
    <row r="3" spans="2:35" ht="13.5" customHeight="1"/>
    <row r="4" spans="2:35" ht="13.5" customHeight="1">
      <c r="AE4" s="69" t="s">
        <v>533</v>
      </c>
      <c r="AF4" s="70" t="s">
        <v>577</v>
      </c>
    </row>
    <row r="5" spans="2:35" ht="13.5" customHeight="1"/>
    <row r="6" spans="2:35" ht="6.75" customHeight="1"/>
    <row r="7" spans="2:35" ht="14.25" customHeight="1">
      <c r="B7" s="71"/>
      <c r="H7" s="357" t="s">
        <v>534</v>
      </c>
      <c r="I7" s="358"/>
      <c r="J7" s="72"/>
      <c r="K7" s="67" t="s">
        <v>535</v>
      </c>
      <c r="L7" s="357" t="s">
        <v>536</v>
      </c>
      <c r="M7" s="357"/>
      <c r="N7" s="357"/>
      <c r="O7" s="357"/>
      <c r="P7" s="72"/>
      <c r="Q7" s="67" t="s">
        <v>537</v>
      </c>
      <c r="R7" s="357" t="s">
        <v>538</v>
      </c>
      <c r="S7" s="357"/>
      <c r="T7" s="357"/>
      <c r="AG7" s="73" t="s">
        <v>539</v>
      </c>
    </row>
    <row r="8" spans="2:35" ht="20.149999999999999" customHeight="1">
      <c r="B8" s="359"/>
      <c r="C8" s="360"/>
      <c r="D8" s="363" t="s">
        <v>540</v>
      </c>
      <c r="E8" s="363" t="s">
        <v>541</v>
      </c>
      <c r="F8" s="365" t="s">
        <v>542</v>
      </c>
      <c r="G8" s="366" t="s">
        <v>543</v>
      </c>
      <c r="H8" s="367" t="s">
        <v>544</v>
      </c>
      <c r="I8" s="367"/>
      <c r="J8" s="367"/>
      <c r="K8" s="367"/>
      <c r="L8" s="367"/>
      <c r="M8" s="367"/>
      <c r="N8" s="367"/>
      <c r="O8" s="367"/>
      <c r="P8" s="367"/>
      <c r="Q8" s="367"/>
      <c r="R8" s="367"/>
      <c r="S8" s="367"/>
      <c r="T8" s="367"/>
      <c r="U8" s="367"/>
      <c r="V8" s="367"/>
      <c r="W8" s="367"/>
      <c r="X8" s="367"/>
      <c r="Y8" s="367"/>
      <c r="Z8" s="367"/>
      <c r="AA8" s="367"/>
      <c r="AB8" s="367"/>
      <c r="AC8" s="367"/>
      <c r="AD8" s="367"/>
      <c r="AE8" s="367"/>
      <c r="AF8" s="343" t="s">
        <v>545</v>
      </c>
      <c r="AG8" s="344"/>
    </row>
    <row r="9" spans="2:35" ht="20.149999999999999" customHeight="1">
      <c r="B9" s="361"/>
      <c r="C9" s="362"/>
      <c r="D9" s="364"/>
      <c r="E9" s="364"/>
      <c r="F9" s="364"/>
      <c r="G9" s="364"/>
      <c r="H9" s="74">
        <v>1</v>
      </c>
      <c r="I9" s="75">
        <v>2</v>
      </c>
      <c r="J9" s="75">
        <v>3</v>
      </c>
      <c r="K9" s="75">
        <v>4</v>
      </c>
      <c r="L9" s="75">
        <v>5</v>
      </c>
      <c r="M9" s="75">
        <v>6</v>
      </c>
      <c r="N9" s="75">
        <v>7</v>
      </c>
      <c r="O9" s="75">
        <v>8</v>
      </c>
      <c r="P9" s="75">
        <v>9</v>
      </c>
      <c r="Q9" s="75">
        <v>10</v>
      </c>
      <c r="R9" s="75">
        <v>11</v>
      </c>
      <c r="S9" s="75">
        <v>12</v>
      </c>
      <c r="T9" s="75">
        <v>13</v>
      </c>
      <c r="U9" s="75">
        <v>14</v>
      </c>
      <c r="V9" s="75">
        <v>15</v>
      </c>
      <c r="W9" s="75">
        <v>16</v>
      </c>
      <c r="X9" s="75">
        <v>17</v>
      </c>
      <c r="Y9" s="75">
        <v>18</v>
      </c>
      <c r="Z9" s="75">
        <v>19</v>
      </c>
      <c r="AA9" s="75">
        <v>20</v>
      </c>
      <c r="AB9" s="75">
        <v>21</v>
      </c>
      <c r="AC9" s="75">
        <v>22</v>
      </c>
      <c r="AD9" s="75">
        <v>23</v>
      </c>
      <c r="AE9" s="76">
        <v>24</v>
      </c>
      <c r="AF9" s="77" t="s">
        <v>546</v>
      </c>
      <c r="AG9" s="78" t="s">
        <v>547</v>
      </c>
      <c r="AI9" s="79"/>
    </row>
    <row r="10" spans="2:35" ht="20.149999999999999" customHeight="1">
      <c r="B10" s="345" t="s">
        <v>566</v>
      </c>
      <c r="C10" s="345"/>
      <c r="D10" s="80"/>
      <c r="E10" s="81"/>
      <c r="F10" s="81"/>
      <c r="G10" s="81"/>
      <c r="H10" s="82"/>
      <c r="I10" s="83"/>
      <c r="J10" s="83"/>
      <c r="K10" s="83"/>
      <c r="L10" s="83"/>
      <c r="M10" s="83"/>
      <c r="N10" s="83"/>
      <c r="O10" s="83"/>
      <c r="P10" s="83"/>
      <c r="Q10" s="83"/>
      <c r="R10" s="83"/>
      <c r="S10" s="83"/>
      <c r="T10" s="83"/>
      <c r="U10" s="83"/>
      <c r="V10" s="83"/>
      <c r="W10" s="83"/>
      <c r="X10" s="83"/>
      <c r="Y10" s="83"/>
      <c r="Z10" s="83"/>
      <c r="AA10" s="83"/>
      <c r="AB10" s="83"/>
      <c r="AC10" s="83"/>
      <c r="AD10" s="83"/>
      <c r="AE10" s="84"/>
      <c r="AF10" s="85"/>
      <c r="AG10" s="85"/>
      <c r="AI10" s="79"/>
    </row>
    <row r="11" spans="2:35" ht="15" customHeight="1">
      <c r="B11" s="346" t="s">
        <v>567</v>
      </c>
      <c r="C11" s="347"/>
      <c r="D11" s="86"/>
      <c r="E11" s="352" t="s">
        <v>548</v>
      </c>
      <c r="F11" s="87" t="s">
        <v>549</v>
      </c>
      <c r="G11" s="88"/>
      <c r="H11" s="89"/>
      <c r="I11" s="90"/>
      <c r="J11" s="90"/>
      <c r="K11" s="90"/>
      <c r="L11" s="90"/>
      <c r="M11" s="90"/>
      <c r="N11" s="90"/>
      <c r="O11" s="90"/>
      <c r="P11" s="90"/>
      <c r="Q11" s="90"/>
      <c r="R11" s="90"/>
      <c r="S11" s="90"/>
      <c r="T11" s="90"/>
      <c r="U11" s="90"/>
      <c r="V11" s="90"/>
      <c r="W11" s="90"/>
      <c r="X11" s="90"/>
      <c r="Y11" s="90"/>
      <c r="Z11" s="90"/>
      <c r="AA11" s="90"/>
      <c r="AB11" s="90"/>
      <c r="AC11" s="90"/>
      <c r="AD11" s="90"/>
      <c r="AE11" s="91"/>
      <c r="AF11" s="86"/>
      <c r="AG11" s="86"/>
    </row>
    <row r="12" spans="2:35" ht="15" customHeight="1">
      <c r="B12" s="348"/>
      <c r="C12" s="349"/>
      <c r="D12" s="92"/>
      <c r="E12" s="353"/>
      <c r="F12" s="93" t="s">
        <v>550</v>
      </c>
      <c r="G12" s="94"/>
      <c r="H12" s="95"/>
      <c r="I12" s="96"/>
      <c r="J12" s="96"/>
      <c r="K12" s="96"/>
      <c r="L12" s="96"/>
      <c r="M12" s="96"/>
      <c r="N12" s="96"/>
      <c r="O12" s="96"/>
      <c r="P12" s="96"/>
      <c r="Q12" s="96"/>
      <c r="R12" s="96"/>
      <c r="S12" s="96"/>
      <c r="T12" s="96"/>
      <c r="U12" s="96"/>
      <c r="V12" s="96"/>
      <c r="W12" s="96"/>
      <c r="X12" s="96"/>
      <c r="Y12" s="96"/>
      <c r="Z12" s="96"/>
      <c r="AA12" s="96"/>
      <c r="AB12" s="96"/>
      <c r="AC12" s="96"/>
      <c r="AD12" s="96"/>
      <c r="AE12" s="97"/>
      <c r="AF12" s="92"/>
      <c r="AG12" s="92"/>
    </row>
    <row r="13" spans="2:35" ht="15" customHeight="1">
      <c r="B13" s="348"/>
      <c r="C13" s="349"/>
      <c r="D13" s="92"/>
      <c r="E13" s="353"/>
      <c r="F13" s="93" t="s">
        <v>551</v>
      </c>
      <c r="G13" s="94"/>
      <c r="H13" s="95"/>
      <c r="I13" s="96"/>
      <c r="J13" s="96"/>
      <c r="K13" s="96"/>
      <c r="L13" s="96"/>
      <c r="M13" s="96"/>
      <c r="N13" s="96"/>
      <c r="O13" s="96"/>
      <c r="P13" s="96"/>
      <c r="Q13" s="96"/>
      <c r="R13" s="96"/>
      <c r="S13" s="96"/>
      <c r="T13" s="96"/>
      <c r="U13" s="96"/>
      <c r="V13" s="96"/>
      <c r="W13" s="96"/>
      <c r="X13" s="96"/>
      <c r="Y13" s="96"/>
      <c r="Z13" s="96"/>
      <c r="AA13" s="96"/>
      <c r="AB13" s="96"/>
      <c r="AC13" s="96"/>
      <c r="AD13" s="96"/>
      <c r="AE13" s="97"/>
      <c r="AF13" s="92"/>
      <c r="AG13" s="92"/>
    </row>
    <row r="14" spans="2:35" ht="15" customHeight="1">
      <c r="B14" s="348"/>
      <c r="C14" s="349"/>
      <c r="D14" s="92"/>
      <c r="E14" s="353"/>
      <c r="F14" s="93" t="s">
        <v>552</v>
      </c>
      <c r="G14" s="98"/>
      <c r="H14" s="95"/>
      <c r="I14" s="96"/>
      <c r="J14" s="96"/>
      <c r="K14" s="96"/>
      <c r="L14" s="96"/>
      <c r="M14" s="96"/>
      <c r="N14" s="96"/>
      <c r="O14" s="96"/>
      <c r="P14" s="96"/>
      <c r="Q14" s="96"/>
      <c r="R14" s="96"/>
      <c r="S14" s="96"/>
      <c r="T14" s="96"/>
      <c r="U14" s="96"/>
      <c r="V14" s="96"/>
      <c r="W14" s="96"/>
      <c r="X14" s="96"/>
      <c r="Y14" s="96"/>
      <c r="Z14" s="96"/>
      <c r="AA14" s="96"/>
      <c r="AB14" s="96"/>
      <c r="AC14" s="96"/>
      <c r="AD14" s="96"/>
      <c r="AE14" s="97"/>
      <c r="AF14" s="92"/>
      <c r="AG14" s="92"/>
    </row>
    <row r="15" spans="2:35" ht="15" customHeight="1">
      <c r="B15" s="348"/>
      <c r="C15" s="349"/>
      <c r="D15" s="92"/>
      <c r="E15" s="353"/>
      <c r="F15" s="93" t="s">
        <v>553</v>
      </c>
      <c r="G15" s="98"/>
      <c r="H15" s="95"/>
      <c r="I15" s="96"/>
      <c r="J15" s="96"/>
      <c r="K15" s="96"/>
      <c r="L15" s="96"/>
      <c r="M15" s="96"/>
      <c r="N15" s="96"/>
      <c r="O15" s="96"/>
      <c r="P15" s="96"/>
      <c r="Q15" s="96"/>
      <c r="R15" s="96"/>
      <c r="S15" s="96"/>
      <c r="T15" s="96"/>
      <c r="U15" s="96"/>
      <c r="V15" s="96"/>
      <c r="W15" s="96"/>
      <c r="X15" s="96"/>
      <c r="Y15" s="96"/>
      <c r="Z15" s="96"/>
      <c r="AA15" s="96"/>
      <c r="AB15" s="96"/>
      <c r="AC15" s="96"/>
      <c r="AD15" s="96"/>
      <c r="AE15" s="97"/>
      <c r="AF15" s="92"/>
      <c r="AG15" s="92"/>
    </row>
    <row r="16" spans="2:35" ht="15" customHeight="1">
      <c r="B16" s="348"/>
      <c r="C16" s="349"/>
      <c r="D16" s="99"/>
      <c r="E16" s="354"/>
      <c r="F16" s="129" t="s">
        <v>554</v>
      </c>
      <c r="G16" s="100"/>
      <c r="H16" s="95"/>
      <c r="I16" s="96"/>
      <c r="J16" s="96"/>
      <c r="K16" s="96"/>
      <c r="L16" s="96"/>
      <c r="M16" s="96"/>
      <c r="N16" s="96"/>
      <c r="O16" s="96"/>
      <c r="P16" s="96"/>
      <c r="Q16" s="96"/>
      <c r="R16" s="96"/>
      <c r="S16" s="96"/>
      <c r="T16" s="96"/>
      <c r="U16" s="96"/>
      <c r="V16" s="96"/>
      <c r="W16" s="96"/>
      <c r="X16" s="96"/>
      <c r="Y16" s="96"/>
      <c r="Z16" s="96"/>
      <c r="AA16" s="96"/>
      <c r="AB16" s="96"/>
      <c r="AC16" s="96"/>
      <c r="AD16" s="96"/>
      <c r="AE16" s="97"/>
      <c r="AF16" s="99"/>
      <c r="AG16" s="99"/>
    </row>
    <row r="17" spans="2:33" ht="15" customHeight="1">
      <c r="B17" s="348"/>
      <c r="C17" s="349"/>
      <c r="D17" s="86"/>
      <c r="E17" s="352" t="s">
        <v>555</v>
      </c>
      <c r="F17" s="87" t="s">
        <v>549</v>
      </c>
      <c r="G17" s="88"/>
      <c r="H17" s="101"/>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3"/>
      <c r="AF17" s="86"/>
      <c r="AG17" s="86"/>
    </row>
    <row r="18" spans="2:33" ht="15" customHeight="1">
      <c r="B18" s="348"/>
      <c r="C18" s="349"/>
      <c r="D18" s="92"/>
      <c r="E18" s="353"/>
      <c r="F18" s="93" t="s">
        <v>550</v>
      </c>
      <c r="G18" s="94"/>
      <c r="H18" s="95"/>
      <c r="I18" s="96"/>
      <c r="J18" s="96"/>
      <c r="K18" s="96"/>
      <c r="L18" s="96"/>
      <c r="M18" s="96"/>
      <c r="N18" s="96"/>
      <c r="O18" s="96"/>
      <c r="P18" s="96"/>
      <c r="Q18" s="96"/>
      <c r="R18" s="96"/>
      <c r="S18" s="96"/>
      <c r="T18" s="96"/>
      <c r="U18" s="96"/>
      <c r="V18" s="96"/>
      <c r="W18" s="96"/>
      <c r="X18" s="96"/>
      <c r="Y18" s="96"/>
      <c r="Z18" s="96"/>
      <c r="AA18" s="96"/>
      <c r="AB18" s="96"/>
      <c r="AC18" s="96"/>
      <c r="AD18" s="96"/>
      <c r="AE18" s="97"/>
      <c r="AF18" s="92"/>
      <c r="AG18" s="92"/>
    </row>
    <row r="19" spans="2:33" ht="15" customHeight="1">
      <c r="B19" s="348"/>
      <c r="C19" s="349"/>
      <c r="D19" s="92"/>
      <c r="E19" s="353"/>
      <c r="F19" s="93" t="s">
        <v>551</v>
      </c>
      <c r="G19" s="94"/>
      <c r="H19" s="95"/>
      <c r="I19" s="96"/>
      <c r="J19" s="96"/>
      <c r="K19" s="96"/>
      <c r="L19" s="96"/>
      <c r="M19" s="96"/>
      <c r="N19" s="96"/>
      <c r="O19" s="96"/>
      <c r="P19" s="96"/>
      <c r="Q19" s="96"/>
      <c r="R19" s="96"/>
      <c r="S19" s="96"/>
      <c r="T19" s="96"/>
      <c r="U19" s="96"/>
      <c r="V19" s="96"/>
      <c r="W19" s="96"/>
      <c r="X19" s="96"/>
      <c r="Y19" s="96"/>
      <c r="Z19" s="96"/>
      <c r="AA19" s="96"/>
      <c r="AB19" s="96"/>
      <c r="AC19" s="96"/>
      <c r="AD19" s="96"/>
      <c r="AE19" s="97"/>
      <c r="AF19" s="92"/>
      <c r="AG19" s="92"/>
    </row>
    <row r="20" spans="2:33" ht="15" customHeight="1">
      <c r="B20" s="348"/>
      <c r="C20" s="349"/>
      <c r="D20" s="92"/>
      <c r="E20" s="353"/>
      <c r="F20" s="93" t="s">
        <v>552</v>
      </c>
      <c r="G20" s="94"/>
      <c r="H20" s="95"/>
      <c r="I20" s="96"/>
      <c r="J20" s="96"/>
      <c r="K20" s="96"/>
      <c r="L20" s="96"/>
      <c r="M20" s="96"/>
      <c r="N20" s="96"/>
      <c r="O20" s="96"/>
      <c r="P20" s="96"/>
      <c r="Q20" s="96"/>
      <c r="R20" s="96"/>
      <c r="S20" s="96"/>
      <c r="T20" s="96"/>
      <c r="U20" s="96"/>
      <c r="V20" s="96"/>
      <c r="W20" s="96"/>
      <c r="X20" s="96"/>
      <c r="Y20" s="96"/>
      <c r="Z20" s="96"/>
      <c r="AA20" s="96"/>
      <c r="AB20" s="96"/>
      <c r="AC20" s="96"/>
      <c r="AD20" s="96"/>
      <c r="AE20" s="97"/>
      <c r="AF20" s="92"/>
      <c r="AG20" s="92"/>
    </row>
    <row r="21" spans="2:33" ht="15" customHeight="1">
      <c r="B21" s="348"/>
      <c r="C21" s="349"/>
      <c r="D21" s="92"/>
      <c r="E21" s="353"/>
      <c r="F21" s="104" t="s">
        <v>553</v>
      </c>
      <c r="G21" s="94"/>
      <c r="H21" s="95"/>
      <c r="I21" s="96"/>
      <c r="J21" s="96"/>
      <c r="K21" s="96"/>
      <c r="L21" s="96"/>
      <c r="M21" s="96"/>
      <c r="N21" s="96"/>
      <c r="O21" s="96"/>
      <c r="P21" s="96"/>
      <c r="Q21" s="96"/>
      <c r="R21" s="96"/>
      <c r="S21" s="96"/>
      <c r="T21" s="96"/>
      <c r="U21" s="96"/>
      <c r="V21" s="96"/>
      <c r="W21" s="96"/>
      <c r="X21" s="96"/>
      <c r="Y21" s="96"/>
      <c r="Z21" s="96"/>
      <c r="AA21" s="96"/>
      <c r="AB21" s="96"/>
      <c r="AC21" s="96"/>
      <c r="AD21" s="96"/>
      <c r="AE21" s="97"/>
      <c r="AF21" s="92"/>
      <c r="AG21" s="92"/>
    </row>
    <row r="22" spans="2:33" ht="15" customHeight="1">
      <c r="B22" s="350"/>
      <c r="C22" s="351"/>
      <c r="D22" s="99"/>
      <c r="E22" s="354"/>
      <c r="F22" s="129" t="s">
        <v>554</v>
      </c>
      <c r="G22" s="94"/>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7"/>
      <c r="AF22" s="99"/>
      <c r="AG22" s="99"/>
    </row>
    <row r="23" spans="2:33" ht="15" customHeight="1">
      <c r="B23" s="346" t="s">
        <v>568</v>
      </c>
      <c r="C23" s="347"/>
      <c r="D23" s="108"/>
      <c r="E23" s="352" t="s">
        <v>548</v>
      </c>
      <c r="F23" s="109" t="s">
        <v>549</v>
      </c>
      <c r="G23" s="88"/>
      <c r="H23" s="89"/>
      <c r="I23" s="90"/>
      <c r="J23" s="90"/>
      <c r="K23" s="90"/>
      <c r="L23" s="90"/>
      <c r="M23" s="90"/>
      <c r="N23" s="90"/>
      <c r="O23" s="90"/>
      <c r="P23" s="90"/>
      <c r="Q23" s="90"/>
      <c r="R23" s="90"/>
      <c r="S23" s="90"/>
      <c r="T23" s="90"/>
      <c r="U23" s="90"/>
      <c r="V23" s="90"/>
      <c r="W23" s="90"/>
      <c r="X23" s="90"/>
      <c r="Y23" s="90"/>
      <c r="Z23" s="90"/>
      <c r="AA23" s="90"/>
      <c r="AB23" s="90"/>
      <c r="AC23" s="90"/>
      <c r="AD23" s="90"/>
      <c r="AE23" s="91"/>
      <c r="AF23" s="108"/>
      <c r="AG23" s="108"/>
    </row>
    <row r="24" spans="2:33" ht="15" customHeight="1">
      <c r="B24" s="348"/>
      <c r="C24" s="349"/>
      <c r="D24" s="92"/>
      <c r="E24" s="353"/>
      <c r="F24" s="93" t="s">
        <v>550</v>
      </c>
      <c r="G24" s="94"/>
      <c r="H24" s="95"/>
      <c r="I24" s="96"/>
      <c r="J24" s="96"/>
      <c r="K24" s="96"/>
      <c r="L24" s="96"/>
      <c r="M24" s="96"/>
      <c r="N24" s="96"/>
      <c r="O24" s="96"/>
      <c r="P24" s="96"/>
      <c r="Q24" s="96"/>
      <c r="R24" s="96"/>
      <c r="S24" s="96"/>
      <c r="T24" s="96"/>
      <c r="U24" s="96"/>
      <c r="V24" s="96"/>
      <c r="W24" s="96"/>
      <c r="X24" s="96"/>
      <c r="Y24" s="96"/>
      <c r="Z24" s="96"/>
      <c r="AA24" s="96"/>
      <c r="AB24" s="96"/>
      <c r="AC24" s="96"/>
      <c r="AD24" s="96"/>
      <c r="AE24" s="97"/>
      <c r="AF24" s="92"/>
      <c r="AG24" s="92"/>
    </row>
    <row r="25" spans="2:33" ht="15" customHeight="1">
      <c r="B25" s="348"/>
      <c r="C25" s="349"/>
      <c r="D25" s="92"/>
      <c r="E25" s="353"/>
      <c r="F25" s="93" t="s">
        <v>551</v>
      </c>
      <c r="G25" s="94"/>
      <c r="H25" s="95"/>
      <c r="I25" s="96"/>
      <c r="J25" s="96"/>
      <c r="K25" s="96"/>
      <c r="L25" s="96"/>
      <c r="M25" s="96"/>
      <c r="N25" s="96"/>
      <c r="O25" s="96"/>
      <c r="P25" s="96"/>
      <c r="Q25" s="96"/>
      <c r="R25" s="96"/>
      <c r="S25" s="96"/>
      <c r="T25" s="96"/>
      <c r="U25" s="96"/>
      <c r="V25" s="96"/>
      <c r="W25" s="96"/>
      <c r="X25" s="96"/>
      <c r="Y25" s="96"/>
      <c r="Z25" s="96"/>
      <c r="AA25" s="96"/>
      <c r="AB25" s="96"/>
      <c r="AC25" s="96"/>
      <c r="AD25" s="96"/>
      <c r="AE25" s="97"/>
      <c r="AF25" s="92"/>
      <c r="AG25" s="92"/>
    </row>
    <row r="26" spans="2:33" ht="15" customHeight="1">
      <c r="B26" s="348"/>
      <c r="C26" s="349"/>
      <c r="D26" s="92"/>
      <c r="E26" s="353"/>
      <c r="F26" s="93" t="s">
        <v>552</v>
      </c>
      <c r="G26" s="98"/>
      <c r="H26" s="95"/>
      <c r="I26" s="96"/>
      <c r="J26" s="96"/>
      <c r="K26" s="96"/>
      <c r="L26" s="96"/>
      <c r="M26" s="96"/>
      <c r="N26" s="96"/>
      <c r="O26" s="96"/>
      <c r="P26" s="96"/>
      <c r="Q26" s="96"/>
      <c r="R26" s="96"/>
      <c r="S26" s="96"/>
      <c r="T26" s="96"/>
      <c r="U26" s="96"/>
      <c r="V26" s="96"/>
      <c r="W26" s="96"/>
      <c r="X26" s="96"/>
      <c r="Y26" s="96"/>
      <c r="Z26" s="96"/>
      <c r="AA26" s="96"/>
      <c r="AB26" s="96"/>
      <c r="AC26" s="96"/>
      <c r="AD26" s="96"/>
      <c r="AE26" s="97"/>
      <c r="AF26" s="92"/>
      <c r="AG26" s="92"/>
    </row>
    <row r="27" spans="2:33" ht="15" customHeight="1">
      <c r="B27" s="348"/>
      <c r="C27" s="349"/>
      <c r="D27" s="92"/>
      <c r="E27" s="353"/>
      <c r="F27" s="93" t="s">
        <v>553</v>
      </c>
      <c r="G27" s="98"/>
      <c r="H27" s="95"/>
      <c r="I27" s="96"/>
      <c r="J27" s="96"/>
      <c r="K27" s="96"/>
      <c r="L27" s="96"/>
      <c r="M27" s="96"/>
      <c r="N27" s="96"/>
      <c r="O27" s="96"/>
      <c r="P27" s="96"/>
      <c r="Q27" s="96"/>
      <c r="R27" s="96"/>
      <c r="S27" s="96"/>
      <c r="T27" s="96"/>
      <c r="U27" s="96"/>
      <c r="V27" s="96"/>
      <c r="W27" s="96"/>
      <c r="X27" s="96"/>
      <c r="Y27" s="96"/>
      <c r="Z27" s="96"/>
      <c r="AA27" s="96"/>
      <c r="AB27" s="96"/>
      <c r="AC27" s="96"/>
      <c r="AD27" s="96"/>
      <c r="AE27" s="97"/>
      <c r="AF27" s="92"/>
      <c r="AG27" s="92"/>
    </row>
    <row r="28" spans="2:33" ht="15" customHeight="1">
      <c r="B28" s="348"/>
      <c r="C28" s="349"/>
      <c r="D28" s="110"/>
      <c r="E28" s="354"/>
      <c r="F28" s="129" t="s">
        <v>554</v>
      </c>
      <c r="G28" s="100"/>
      <c r="H28" s="95"/>
      <c r="I28" s="96"/>
      <c r="J28" s="96"/>
      <c r="K28" s="96"/>
      <c r="L28" s="96"/>
      <c r="M28" s="96"/>
      <c r="N28" s="96"/>
      <c r="O28" s="96"/>
      <c r="P28" s="96"/>
      <c r="Q28" s="96"/>
      <c r="R28" s="96"/>
      <c r="S28" s="96"/>
      <c r="T28" s="96"/>
      <c r="U28" s="96"/>
      <c r="V28" s="96"/>
      <c r="W28" s="96"/>
      <c r="X28" s="96"/>
      <c r="Y28" s="96"/>
      <c r="Z28" s="96"/>
      <c r="AA28" s="96"/>
      <c r="AB28" s="96"/>
      <c r="AC28" s="96"/>
      <c r="AD28" s="96"/>
      <c r="AE28" s="97"/>
      <c r="AF28" s="110"/>
      <c r="AG28" s="110"/>
    </row>
    <row r="29" spans="2:33" ht="15" customHeight="1">
      <c r="B29" s="348"/>
      <c r="C29" s="349"/>
      <c r="D29" s="86"/>
      <c r="E29" s="352" t="s">
        <v>555</v>
      </c>
      <c r="F29" s="109" t="s">
        <v>549</v>
      </c>
      <c r="G29" s="88"/>
      <c r="H29" s="101"/>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3"/>
      <c r="AF29" s="86"/>
      <c r="AG29" s="86"/>
    </row>
    <row r="30" spans="2:33" ht="15" customHeight="1">
      <c r="B30" s="348"/>
      <c r="C30" s="349"/>
      <c r="D30" s="92"/>
      <c r="E30" s="353"/>
      <c r="F30" s="93" t="s">
        <v>550</v>
      </c>
      <c r="G30" s="94"/>
      <c r="H30" s="95"/>
      <c r="I30" s="96"/>
      <c r="J30" s="96"/>
      <c r="K30" s="96"/>
      <c r="L30" s="96"/>
      <c r="M30" s="96"/>
      <c r="N30" s="96"/>
      <c r="O30" s="96"/>
      <c r="P30" s="96"/>
      <c r="Q30" s="96"/>
      <c r="R30" s="96"/>
      <c r="S30" s="96"/>
      <c r="T30" s="96"/>
      <c r="U30" s="96"/>
      <c r="V30" s="96"/>
      <c r="W30" s="96"/>
      <c r="X30" s="96"/>
      <c r="Y30" s="96"/>
      <c r="Z30" s="96"/>
      <c r="AA30" s="96"/>
      <c r="AB30" s="96"/>
      <c r="AC30" s="96"/>
      <c r="AD30" s="96"/>
      <c r="AE30" s="97"/>
      <c r="AF30" s="92"/>
      <c r="AG30" s="92"/>
    </row>
    <row r="31" spans="2:33" ht="15" customHeight="1">
      <c r="B31" s="348"/>
      <c r="C31" s="349"/>
      <c r="D31" s="92"/>
      <c r="E31" s="353"/>
      <c r="F31" s="93" t="s">
        <v>551</v>
      </c>
      <c r="G31" s="94"/>
      <c r="H31" s="95"/>
      <c r="I31" s="96"/>
      <c r="J31" s="96"/>
      <c r="K31" s="96"/>
      <c r="L31" s="96"/>
      <c r="M31" s="96"/>
      <c r="N31" s="96"/>
      <c r="O31" s="96"/>
      <c r="P31" s="96"/>
      <c r="Q31" s="96"/>
      <c r="R31" s="96"/>
      <c r="S31" s="96"/>
      <c r="T31" s="96"/>
      <c r="U31" s="96"/>
      <c r="V31" s="96"/>
      <c r="W31" s="96"/>
      <c r="X31" s="96"/>
      <c r="Y31" s="96"/>
      <c r="Z31" s="96"/>
      <c r="AA31" s="96"/>
      <c r="AB31" s="96"/>
      <c r="AC31" s="96"/>
      <c r="AD31" s="96"/>
      <c r="AE31" s="97"/>
      <c r="AF31" s="92"/>
      <c r="AG31" s="92"/>
    </row>
    <row r="32" spans="2:33" ht="15" customHeight="1">
      <c r="B32" s="348"/>
      <c r="C32" s="349"/>
      <c r="D32" s="92"/>
      <c r="E32" s="353"/>
      <c r="F32" s="93" t="s">
        <v>552</v>
      </c>
      <c r="G32" s="94"/>
      <c r="H32" s="95"/>
      <c r="I32" s="96"/>
      <c r="J32" s="96"/>
      <c r="K32" s="96"/>
      <c r="L32" s="96"/>
      <c r="M32" s="96"/>
      <c r="N32" s="96"/>
      <c r="O32" s="96"/>
      <c r="P32" s="96"/>
      <c r="Q32" s="96"/>
      <c r="R32" s="96"/>
      <c r="S32" s="96"/>
      <c r="T32" s="96"/>
      <c r="U32" s="96"/>
      <c r="V32" s="96"/>
      <c r="W32" s="96"/>
      <c r="X32" s="96"/>
      <c r="Y32" s="96"/>
      <c r="Z32" s="96"/>
      <c r="AA32" s="96"/>
      <c r="AB32" s="96"/>
      <c r="AC32" s="96"/>
      <c r="AD32" s="96"/>
      <c r="AE32" s="97"/>
      <c r="AF32" s="92"/>
      <c r="AG32" s="92"/>
    </row>
    <row r="33" spans="2:33" ht="15" customHeight="1">
      <c r="B33" s="348"/>
      <c r="C33" s="349"/>
      <c r="D33" s="92"/>
      <c r="E33" s="353"/>
      <c r="F33" s="93" t="s">
        <v>553</v>
      </c>
      <c r="G33" s="94"/>
      <c r="H33" s="95"/>
      <c r="I33" s="96"/>
      <c r="J33" s="96"/>
      <c r="K33" s="96"/>
      <c r="L33" s="96"/>
      <c r="M33" s="96"/>
      <c r="N33" s="96"/>
      <c r="O33" s="96"/>
      <c r="P33" s="96"/>
      <c r="Q33" s="96"/>
      <c r="R33" s="96"/>
      <c r="S33" s="96"/>
      <c r="T33" s="96"/>
      <c r="U33" s="96"/>
      <c r="V33" s="96"/>
      <c r="W33" s="96"/>
      <c r="X33" s="96"/>
      <c r="Y33" s="96"/>
      <c r="Z33" s="96"/>
      <c r="AA33" s="96"/>
      <c r="AB33" s="96"/>
      <c r="AC33" s="96"/>
      <c r="AD33" s="96"/>
      <c r="AE33" s="97"/>
      <c r="AF33" s="92"/>
      <c r="AG33" s="92"/>
    </row>
    <row r="34" spans="2:33" ht="15" customHeight="1">
      <c r="B34" s="350"/>
      <c r="C34" s="351"/>
      <c r="D34" s="110"/>
      <c r="E34" s="354"/>
      <c r="F34" s="129" t="s">
        <v>554</v>
      </c>
      <c r="G34" s="111"/>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7"/>
      <c r="AF34" s="110"/>
      <c r="AG34" s="110"/>
    </row>
    <row r="35" spans="2:33" ht="15" customHeight="1" thickBot="1">
      <c r="B35" s="333" t="s">
        <v>556</v>
      </c>
      <c r="C35" s="334"/>
      <c r="D35" s="112"/>
      <c r="E35" s="113"/>
      <c r="F35" s="114"/>
      <c r="G35" s="113"/>
      <c r="H35" s="115"/>
      <c r="I35" s="115"/>
      <c r="J35" s="115"/>
      <c r="K35" s="115"/>
      <c r="L35" s="115"/>
      <c r="M35" s="115"/>
      <c r="N35" s="115"/>
      <c r="O35" s="115"/>
      <c r="P35" s="116"/>
      <c r="Q35" s="116"/>
      <c r="R35" s="116"/>
      <c r="S35" s="116"/>
      <c r="T35" s="116"/>
      <c r="U35" s="116"/>
      <c r="V35" s="116"/>
      <c r="W35" s="115"/>
      <c r="X35" s="115"/>
      <c r="Y35" s="115"/>
      <c r="Z35" s="115"/>
      <c r="AA35" s="115"/>
      <c r="AB35" s="115"/>
      <c r="AC35" s="115"/>
      <c r="AD35" s="115"/>
      <c r="AE35" s="115"/>
      <c r="AF35" s="112"/>
      <c r="AG35" s="112"/>
    </row>
    <row r="36" spans="2:33" ht="15" customHeight="1" thickTop="1" thickBot="1">
      <c r="B36" s="335" t="s">
        <v>557</v>
      </c>
      <c r="C36" s="336"/>
      <c r="D36" s="117"/>
      <c r="E36" s="117"/>
      <c r="F36" s="113"/>
      <c r="G36" s="113"/>
      <c r="H36" s="115"/>
      <c r="I36" s="115"/>
      <c r="J36" s="115"/>
      <c r="K36" s="115"/>
      <c r="L36" s="115"/>
      <c r="M36" s="115"/>
      <c r="N36" s="115"/>
      <c r="O36" s="118"/>
      <c r="P36" s="119"/>
      <c r="Q36" s="120"/>
      <c r="R36" s="120"/>
      <c r="S36" s="120"/>
      <c r="T36" s="120"/>
      <c r="U36" s="121"/>
      <c r="V36" s="122"/>
      <c r="W36" s="123"/>
      <c r="X36" s="115"/>
      <c r="Y36" s="115"/>
      <c r="Z36" s="115"/>
      <c r="AA36" s="115"/>
      <c r="AB36" s="115"/>
      <c r="AC36" s="115"/>
      <c r="AD36" s="115"/>
      <c r="AE36" s="115"/>
      <c r="AF36" s="124"/>
      <c r="AG36" s="125"/>
    </row>
    <row r="37" spans="2:33" ht="5.25" customHeight="1"/>
    <row r="38" spans="2:33" ht="13.5" customHeight="1">
      <c r="B38" s="126" t="s">
        <v>558</v>
      </c>
    </row>
    <row r="39" spans="2:33" ht="13.5" customHeight="1">
      <c r="B39" s="127" t="s">
        <v>559</v>
      </c>
    </row>
    <row r="40" spans="2:33" ht="13.5" customHeight="1">
      <c r="B40" s="127" t="s">
        <v>560</v>
      </c>
    </row>
    <row r="41" spans="2:33" ht="13.5" customHeight="1"/>
    <row r="42" spans="2:33" ht="13.5" customHeight="1"/>
    <row r="43" spans="2:33" ht="13.5" customHeight="1">
      <c r="S43" s="67" t="s">
        <v>561</v>
      </c>
    </row>
    <row r="44" spans="2:33" ht="13.5" customHeight="1">
      <c r="S44" s="337" t="s">
        <v>578</v>
      </c>
      <c r="T44" s="337"/>
      <c r="U44" s="337"/>
      <c r="V44" s="337"/>
      <c r="W44" s="337"/>
      <c r="X44" s="337"/>
      <c r="Y44" s="337"/>
      <c r="Z44" s="338"/>
      <c r="AA44" s="328"/>
      <c r="AB44" s="329"/>
      <c r="AC44" s="126" t="s">
        <v>562</v>
      </c>
      <c r="AD44" s="339" t="s">
        <v>563</v>
      </c>
      <c r="AE44" s="339"/>
      <c r="AF44" s="339"/>
      <c r="AG44" s="339"/>
    </row>
    <row r="45" spans="2:33" ht="13.5" customHeight="1">
      <c r="S45" s="339" t="s">
        <v>579</v>
      </c>
      <c r="T45" s="339"/>
      <c r="U45" s="339"/>
      <c r="V45" s="339"/>
      <c r="W45" s="339"/>
      <c r="X45" s="339"/>
      <c r="Y45" s="339"/>
      <c r="Z45" s="340"/>
      <c r="AA45" s="328"/>
      <c r="AB45" s="329"/>
      <c r="AC45" s="126" t="s">
        <v>562</v>
      </c>
      <c r="AD45" s="339" t="s">
        <v>564</v>
      </c>
      <c r="AE45" s="339"/>
      <c r="AF45" s="339"/>
      <c r="AG45" s="339"/>
    </row>
    <row r="46" spans="2:33" ht="13.5" customHeight="1">
      <c r="S46" s="339" t="s">
        <v>580</v>
      </c>
      <c r="T46" s="339"/>
      <c r="U46" s="339"/>
      <c r="V46" s="339"/>
      <c r="W46" s="339"/>
      <c r="X46" s="339"/>
      <c r="Y46" s="339"/>
      <c r="Z46" s="340"/>
      <c r="AA46" s="341"/>
      <c r="AB46" s="342"/>
      <c r="AC46" s="126" t="s">
        <v>562</v>
      </c>
    </row>
    <row r="47" spans="2:33" ht="13.5" customHeight="1">
      <c r="T47" s="330"/>
      <c r="U47" s="330"/>
      <c r="V47" s="330"/>
      <c r="W47" s="330"/>
      <c r="X47" s="330"/>
      <c r="Y47" s="330"/>
      <c r="Z47" s="330"/>
      <c r="AA47" s="331"/>
      <c r="AB47" s="332"/>
      <c r="AC47" s="126"/>
    </row>
    <row r="48" spans="2:33" ht="13.5" customHeight="1">
      <c r="S48" s="325" t="s">
        <v>581</v>
      </c>
      <c r="T48" s="326"/>
      <c r="U48" s="326"/>
      <c r="V48" s="326"/>
      <c r="W48" s="326"/>
      <c r="X48" s="326"/>
      <c r="Y48" s="326"/>
      <c r="Z48" s="327"/>
      <c r="AA48" s="328"/>
      <c r="AB48" s="329"/>
      <c r="AC48" s="126" t="s">
        <v>562</v>
      </c>
    </row>
    <row r="49" spans="18:19" ht="13.5" customHeight="1"/>
    <row r="50" spans="18:19" ht="13.5" customHeight="1"/>
    <row r="51" spans="18:19" ht="13.5" customHeight="1"/>
    <row r="52" spans="18:19" ht="13.5" customHeight="1"/>
    <row r="53" spans="18:19" ht="13.5" customHeight="1"/>
    <row r="54" spans="18:19" ht="13.5" customHeight="1"/>
    <row r="55" spans="18:19" ht="13.5" customHeight="1"/>
    <row r="56" spans="18:19" ht="13.5" customHeight="1"/>
    <row r="57" spans="18:19" ht="13.5" customHeight="1"/>
    <row r="58" spans="18:19" ht="13.5" customHeight="1"/>
    <row r="59" spans="18:19" ht="14.25" customHeight="1">
      <c r="R59" s="71"/>
      <c r="S59" s="71"/>
    </row>
  </sheetData>
  <mergeCells count="32">
    <mergeCell ref="AF1:AG1"/>
    <mergeCell ref="H7:I7"/>
    <mergeCell ref="L7:O7"/>
    <mergeCell ref="R7:T7"/>
    <mergeCell ref="B8:C9"/>
    <mergeCell ref="D8:D9"/>
    <mergeCell ref="E8:E9"/>
    <mergeCell ref="F8:F9"/>
    <mergeCell ref="G8:G9"/>
    <mergeCell ref="H8:AE8"/>
    <mergeCell ref="AD44:AG44"/>
    <mergeCell ref="AA45:AB45"/>
    <mergeCell ref="AD45:AG45"/>
    <mergeCell ref="AF8:AG8"/>
    <mergeCell ref="B10:C10"/>
    <mergeCell ref="B11:C22"/>
    <mergeCell ref="E11:E16"/>
    <mergeCell ref="E17:E22"/>
    <mergeCell ref="B23:C34"/>
    <mergeCell ref="E23:E28"/>
    <mergeCell ref="E29:E34"/>
    <mergeCell ref="S48:Z48"/>
    <mergeCell ref="AA48:AB48"/>
    <mergeCell ref="T47:Z47"/>
    <mergeCell ref="AA47:AB47"/>
    <mergeCell ref="B35:C35"/>
    <mergeCell ref="B36:C36"/>
    <mergeCell ref="AA44:AB44"/>
    <mergeCell ref="S44:Z44"/>
    <mergeCell ref="S45:Z45"/>
    <mergeCell ref="S46:Z46"/>
    <mergeCell ref="AA46:AB46"/>
  </mergeCells>
  <phoneticPr fontId="2"/>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633EBBA24A1254AA63A25BE8CB6821F" ma:contentTypeVersion="2" ma:contentTypeDescription="新しいドキュメントを作成します。" ma:contentTypeScope="" ma:versionID="5c5f55abcd1316435741fbc833a0d197">
  <xsd:schema xmlns:xsd="http://www.w3.org/2001/XMLSchema" xmlns:xs="http://www.w3.org/2001/XMLSchema" xmlns:p="http://schemas.microsoft.com/office/2006/metadata/properties" xmlns:ns3="4af806a2-00b3-4638-85bd-752a3d4d024c" targetNamespace="http://schemas.microsoft.com/office/2006/metadata/properties" ma:root="true" ma:fieldsID="77eb4318fd015f37eb8aa9dc8314b7c4" ns3:_="">
    <xsd:import namespace="4af806a2-00b3-4638-85bd-752a3d4d024c"/>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806a2-00b3-4638-85bd-752a3d4d024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55FA9-8414-42FB-B25B-6AEBBFC2D021}">
  <ds:schemaRefs>
    <ds:schemaRef ds:uri="http://schemas.microsoft.com/sharepoint/v3/contenttype/forms"/>
  </ds:schemaRefs>
</ds:datastoreItem>
</file>

<file path=customXml/itemProps2.xml><?xml version="1.0" encoding="utf-8"?>
<ds:datastoreItem xmlns:ds="http://schemas.openxmlformats.org/officeDocument/2006/customXml" ds:itemID="{3AE7EBAB-B7F7-4AAD-BE54-48318E5BF691}">
  <ds:schemaRefs>
    <ds:schemaRef ds:uri="http://schemas.microsoft.com/office/2006/documentManagement/types"/>
    <ds:schemaRef ds:uri="4af806a2-00b3-4638-85bd-752a3d4d024c"/>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9F3D4BE-073C-4738-8028-FCDF53380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806a2-00b3-4638-85bd-752a3d4d0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申込書（記載例）</vt:lpstr>
      <vt:lpstr>申込書</vt:lpstr>
      <vt:lpstr>回答書</vt:lpstr>
      <vt:lpstr>空き容量データ</vt:lpstr>
      <vt:lpstr>申込書!Print_Area</vt:lpstr>
      <vt:lpstr>'申込書（記載例）'!Print_Area</vt:lpstr>
      <vt:lpstr>ユニット</vt:lpstr>
      <vt:lpstr>愛知県</vt:lpstr>
      <vt:lpstr>岐阜県</vt:lpstr>
      <vt:lpstr>三重県</vt:lpstr>
      <vt:lpstr>静岡県</vt:lpstr>
      <vt:lpstr>長野県</vt:lpstr>
      <vt:lpstr>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事前相談申込書（高圧）</dc:title>
  <dc:creator>中部電力ミライズ株式会社</dc:creator>
  <cp:lastModifiedBy>yishihara</cp:lastModifiedBy>
  <cp:lastPrinted>2021-02-02T01:15:24Z</cp:lastPrinted>
  <dcterms:created xsi:type="dcterms:W3CDTF">2017-07-07T02:49:34Z</dcterms:created>
  <dcterms:modified xsi:type="dcterms:W3CDTF">2023-04-26T02:20:04Z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0x0101009633EBBA24A1254AA63A25BE8CB6821F</vt:lpwstr>
  </property>
</Properties>
</file>